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buckova\Documents\RI\2022\25 4 2022\"/>
    </mc:Choice>
  </mc:AlternateContent>
  <xr:revisionPtr revIDLastSave="0" documentId="13_ncr:1_{0BE4017D-4615-49E5-B16C-CAB2CBCE9A03}" xr6:coauthVersionLast="36" xr6:coauthVersionMax="36" xr10:uidLastSave="{00000000-0000-0000-0000-000000000000}"/>
  <bookViews>
    <workbookView xWindow="0" yWindow="0" windowWidth="28800" windowHeight="11700" activeTab="2" xr2:uid="{00000000-000D-0000-FFFF-FFFF00000000}"/>
  </bookViews>
  <sheets>
    <sheet name="2022" sheetId="4" r:id="rId1"/>
    <sheet name="2023" sheetId="5" r:id="rId2"/>
    <sheet name="2024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  <c r="D37" i="4"/>
  <c r="D18" i="3"/>
  <c r="D11" i="3" l="1"/>
  <c r="E11" i="5"/>
  <c r="E5" i="5" s="1"/>
  <c r="E21" i="5"/>
  <c r="G5" i="5"/>
  <c r="F5" i="5"/>
  <c r="D5" i="5"/>
  <c r="D11" i="5"/>
  <c r="E8" i="4"/>
  <c r="D13" i="4"/>
  <c r="E13" i="4" s="1"/>
  <c r="D12" i="4"/>
  <c r="E12" i="4" s="1"/>
  <c r="D6" i="4"/>
  <c r="D24" i="4"/>
  <c r="D29" i="3" l="1"/>
  <c r="E15" i="3"/>
  <c r="E24" i="3" l="1"/>
  <c r="E23" i="3"/>
  <c r="G15" i="4" l="1"/>
  <c r="D38" i="5"/>
  <c r="D37" i="5"/>
  <c r="D36" i="5"/>
  <c r="D35" i="5"/>
  <c r="D34" i="5"/>
  <c r="D33" i="5"/>
  <c r="D32" i="5"/>
  <c r="G31" i="5"/>
  <c r="F31" i="5"/>
  <c r="E31" i="5"/>
  <c r="D30" i="5"/>
  <c r="D29" i="5"/>
  <c r="D28" i="5"/>
  <c r="G27" i="5"/>
  <c r="F27" i="5"/>
  <c r="E27" i="5"/>
  <c r="D26" i="5"/>
  <c r="D25" i="5"/>
  <c r="G22" i="5"/>
  <c r="F22" i="5"/>
  <c r="E22" i="5"/>
  <c r="D22" i="5" s="1"/>
  <c r="D20" i="5"/>
  <c r="D19" i="5"/>
  <c r="D18" i="5"/>
  <c r="D17" i="5"/>
  <c r="G15" i="5"/>
  <c r="F15" i="5"/>
  <c r="D14" i="5"/>
  <c r="D13" i="5"/>
  <c r="D10" i="5"/>
  <c r="D9" i="5"/>
  <c r="D7" i="5"/>
  <c r="F21" i="5" l="1"/>
  <c r="F39" i="5" s="1"/>
  <c r="D27" i="5"/>
  <c r="D31" i="5"/>
  <c r="G21" i="5"/>
  <c r="G39" i="5" s="1"/>
  <c r="D21" i="5"/>
  <c r="E39" i="5" l="1"/>
  <c r="D39" i="5" s="1"/>
  <c r="D38" i="4" l="1"/>
  <c r="D36" i="4"/>
  <c r="D35" i="4"/>
  <c r="D34" i="4"/>
  <c r="D33" i="4"/>
  <c r="D32" i="4"/>
  <c r="G31" i="4"/>
  <c r="F31" i="4"/>
  <c r="E31" i="4"/>
  <c r="D30" i="4"/>
  <c r="D28" i="4"/>
  <c r="G27" i="4"/>
  <c r="F27" i="4"/>
  <c r="F21" i="4" s="1"/>
  <c r="F39" i="4" s="1"/>
  <c r="D26" i="4"/>
  <c r="G22" i="4"/>
  <c r="F22" i="4"/>
  <c r="E22" i="4"/>
  <c r="D20" i="4"/>
  <c r="D19" i="4"/>
  <c r="D18" i="4"/>
  <c r="D17" i="4"/>
  <c r="F15" i="4"/>
  <c r="F5" i="4" s="1"/>
  <c r="E15" i="4"/>
  <c r="D14" i="4"/>
  <c r="D10" i="4"/>
  <c r="D9" i="4"/>
  <c r="D7" i="4"/>
  <c r="G5" i="4"/>
  <c r="E21" i="4" l="1"/>
  <c r="D21" i="4" s="1"/>
  <c r="D22" i="4"/>
  <c r="D15" i="4"/>
  <c r="E5" i="4"/>
  <c r="D5" i="4" s="1"/>
  <c r="G21" i="4"/>
  <c r="G39" i="4" s="1"/>
  <c r="D31" i="4"/>
  <c r="E39" i="4" l="1"/>
  <c r="D39" i="4" s="1"/>
  <c r="D38" i="3"/>
  <c r="D36" i="3"/>
  <c r="D35" i="3"/>
  <c r="D34" i="3"/>
  <c r="D33" i="3"/>
  <c r="D32" i="3"/>
  <c r="D30" i="3"/>
  <c r="D26" i="3"/>
  <c r="D25" i="3"/>
  <c r="D20" i="3"/>
  <c r="D19" i="3"/>
  <c r="D17" i="3"/>
  <c r="D16" i="3"/>
  <c r="D14" i="3"/>
  <c r="D12" i="3"/>
  <c r="D10" i="3"/>
  <c r="D9" i="3"/>
  <c r="D7" i="3"/>
  <c r="E31" i="3" l="1"/>
  <c r="G31" i="3"/>
  <c r="F31" i="3"/>
  <c r="F27" i="3"/>
  <c r="G22" i="3"/>
  <c r="F22" i="3"/>
  <c r="E22" i="3"/>
  <c r="G15" i="3"/>
  <c r="G5" i="3" s="1"/>
  <c r="F15" i="3"/>
  <c r="F5" i="3"/>
  <c r="D22" i="3" l="1"/>
  <c r="F21" i="3"/>
  <c r="F39" i="3" s="1"/>
  <c r="E5" i="3"/>
  <c r="D5" i="3" s="1"/>
  <c r="D15" i="3"/>
  <c r="D31" i="3"/>
  <c r="G21" i="3"/>
  <c r="G39" i="3" s="1"/>
  <c r="E21" i="3"/>
  <c r="E39" i="3" l="1"/>
  <c r="D39" i="3" s="1"/>
  <c r="D21" i="3"/>
</calcChain>
</file>

<file path=xl/sharedStrings.xml><?xml version="1.0" encoding="utf-8"?>
<sst xmlns="http://schemas.openxmlformats.org/spreadsheetml/2006/main" count="288" uniqueCount="103">
  <si>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</si>
  <si>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</si>
  <si>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</si>
  <si>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</si>
  <si>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</si>
  <si>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</si>
  <si>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</si>
  <si>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</si>
  <si>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</si>
  <si>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</si>
  <si>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</si>
  <si>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</si>
  <si>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</si>
  <si>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</si>
  <si>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</si>
  <si>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</si>
  <si>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</si>
  <si>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</si>
  <si>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</si>
  <si>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</si>
  <si>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</si>
  <si>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</si>
  <si>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</si>
  <si>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</si>
  <si>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</si>
  <si>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</si>
  <si>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</si>
  <si>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</si>
  <si>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</si>
  <si>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</si>
  <si>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</si>
  <si>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</si>
  <si>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</si>
  <si>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</si>
  <si>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</si>
  <si>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</si>
  <si>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</si>
  <si>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</si>
  <si>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</si>
  <si>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</si>
  <si>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</si>
  <si>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</si>
  <si>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</si>
  <si>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</si>
  <si>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</si>
  <si>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</si>
  <si>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</si>
  <si>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</si>
  <si>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</si>
  <si>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</si>
  <si>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</si>
  <si>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</si>
  <si>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</si>
  <si>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</si>
  <si>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</si>
  <si>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</si>
  <si>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</si>
  <si>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</si>
  <si>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</si>
  <si>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</si>
  <si>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</si>
  <si>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</si>
  <si>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</si>
  <si>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</si>
  <si>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</si>
  <si>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</si>
  <si>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</si>
  <si>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</si>
  <si>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</si>
  <si>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</si>
  <si>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</si>
  <si>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</si>
  <si>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</si>
  <si>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</si>
  <si>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</si>
  <si>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</si>
  <si>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</si>
  <si>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</si>
  <si>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koresponduje s nákladovou položkou odpisů.</t>
  </si>
  <si>
    <t xml:space="preserve">Ostatní příjmy zahrnují poměrovou část odpisů majetku financových z dotace, </t>
  </si>
  <si>
    <t>financovaných z Grantové agentury ČR. Předpokládá se tržba z realizace hospodářských</t>
  </si>
  <si>
    <t>Rozpočet je koncipován jako vyrovnaný.</t>
  </si>
  <si>
    <t>Výnosy jiné činnosti jsou příjmy plnoucí z pronájmů malé vodní elektrárny v Mohelnu a z tržeb za</t>
  </si>
  <si>
    <t>ubytování v terénní stanici Mohelno.</t>
  </si>
  <si>
    <t xml:space="preserve">ubytování v terénní stanici Mohelno. </t>
  </si>
  <si>
    <t xml:space="preserve">Rozpočet roku 2022 vychází z reálných hodnot výše výnosů  dle uzavřených smluv o </t>
  </si>
  <si>
    <t xml:space="preserve">               Plán výnosů a nákladů v rámci střednědobého výhledu rozpočtu na rok  2022</t>
  </si>
  <si>
    <t xml:space="preserve">               Plán výnosů a nákladů v rámci střednědobého výhledu rozpočtu na rok  2023</t>
  </si>
  <si>
    <t xml:space="preserve">Rozpočet roku 2023 vychází z reálných hodnot výše výnosů  dle uzavřených smluv o </t>
  </si>
  <si>
    <t>částky uvedené ve sloupcích 4 až 7 jsou v tisících Kč</t>
  </si>
  <si>
    <t>poskytnutí podpory jednotlivými poskytovateli dotace k 20.4.2022</t>
  </si>
  <si>
    <t>Předpokládá se výše institucionální podpory od zřizovatele ve výši 36,2 mil. Kč , tj. na úrovni základní PVO</t>
  </si>
  <si>
    <t>upravené o očekávané výnosy. Účelové  dotace činí cca 51,1 mil. Kč a z drtivé většiny jde o podporu projektů</t>
  </si>
  <si>
    <t xml:space="preserve"> smluv pro podnikatelské subjekty ve výši 1 500 tis. Kč. </t>
  </si>
  <si>
    <t>Schváleno Radou pracoviště ÚBO dne 1</t>
  </si>
  <si>
    <t>Předpokládá se výše institucionální podpory od zřizovatele ve výši  36,2 mil. Kč , tj. na úrovni roku 2022</t>
  </si>
  <si>
    <t>Účelové  dotace činí cca 47 mil. Kč a z drtivé většiny jde o podporu projektů</t>
  </si>
  <si>
    <t xml:space="preserve">Schváleno Radou pracoviště ÚBO dne </t>
  </si>
  <si>
    <t xml:space="preserve">               Plán výnosů a nákladů v rámci střednědobého výhledu rozpočtu na rok 2024</t>
  </si>
  <si>
    <t xml:space="preserve">Rozpočet roku 2024 vychází z reálných hodnot výše výnosů  dle uzavřených smluv o </t>
  </si>
  <si>
    <t>Předpokládá se výše institucionální podpory od zřizovatele ve výši  36 mil. Kč.</t>
  </si>
  <si>
    <t xml:space="preserve"> Účelové  dotace činí cca 24 mil. Kč a z drtivé většiny jde o podporu projektů</t>
  </si>
  <si>
    <t xml:space="preserve"> smluv pro podnikatelské subjekty ve výši 1500 tis.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</si>
</sst>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5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1" xfId="1" applyNumberFormat="1" applyFont="1" applyFill="1" applyBorder="1" applyAlignment="1" applyProtection="1">
      <alignment horizontal="right"/>
    </xf>
    <xf numFmtId="0" fontId="2" fillId="0" borderId="12" xfId="0" applyFont="1" applyBorder="1" applyAlignment="1">
      <alignment horizontal="right"/>
    </xf>
    <xf numFmtId="0" fontId="4" fillId="0" borderId="11" xfId="1" applyNumberFormat="1" applyFont="1" applyFill="1" applyBorder="1" applyAlignment="1" applyProtection="1">
      <alignment horizontal="right" vertical="center"/>
    </xf>
    <xf numFmtId="0" fontId="2" fillId="0" borderId="8" xfId="0" applyFont="1" applyBorder="1" applyAlignment="1">
      <alignment horizontal="right"/>
    </xf>
    <xf numFmtId="0" fontId="4" fillId="0" borderId="8" xfId="1" applyNumberFormat="1" applyFont="1" applyFill="1" applyBorder="1" applyAlignment="1" applyProtection="1">
      <alignment horizontal="right"/>
    </xf>
    <xf numFmtId="0" fontId="2" fillId="0" borderId="9" xfId="0" applyFont="1" applyBorder="1" applyAlignment="1">
      <alignment horizontal="right"/>
    </xf>
    <xf numFmtId="0" fontId="4" fillId="3" borderId="14" xfId="1" applyNumberFormat="1" applyFont="1" applyFill="1" applyBorder="1" applyAlignment="1" applyProtection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8" xfId="1" applyNumberFormat="1" applyFont="1" applyFill="1" applyBorder="1" applyAlignment="1" applyProtection="1">
      <alignment horizontal="right" wrapText="1"/>
    </xf>
    <xf numFmtId="0" fontId="4" fillId="0" borderId="5" xfId="1" applyNumberFormat="1" applyFont="1" applyFill="1" applyBorder="1" applyAlignment="1" applyProtection="1">
      <alignment horizontal="right" wrapText="1"/>
    </xf>
    <xf numFmtId="0" fontId="4" fillId="0" borderId="11" xfId="1" applyNumberFormat="1" applyFont="1" applyFill="1" applyBorder="1" applyAlignment="1" applyProtection="1">
      <alignment horizontal="right" wrapText="1"/>
    </xf>
    <xf numFmtId="0" fontId="4" fillId="0" borderId="25" xfId="1" applyNumberFormat="1" applyFont="1" applyFill="1" applyBorder="1" applyAlignment="1" applyProtection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" fillId="0" borderId="11" xfId="1" applyNumberFormat="1" applyFont="1" applyFill="1" applyBorder="1" applyAlignment="1" applyProtection="1">
      <alignment horizontal="right" vertical="center" wrapText="1"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Border="1"/>
    <xf numFmtId="0" fontId="0" fillId="0" borderId="20" xfId="0" applyBorder="1"/>
    <xf numFmtId="0" fontId="6" fillId="0" borderId="22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  <xf numFmtId="3" fontId="4" fillId="0" borderId="2" xfId="1" applyNumberFormat="1" applyFont="1" applyFill="1" applyBorder="1" applyAlignment="1" applyProtection="1">
      <alignment horizontal="right"/>
    </xf>
    <xf numFmtId="3" fontId="4" fillId="0" borderId="8" xfId="1" applyNumberFormat="1" applyFont="1" applyFill="1" applyBorder="1" applyAlignment="1" applyProtection="1">
      <alignment horizontal="right" wrapText="1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 vertical="top"/>
    </xf>
    <xf numFmtId="0" fontId="4" fillId="0" borderId="5" xfId="1" applyNumberFormat="1" applyFont="1" applyFill="1" applyBorder="1" applyAlignment="1" applyProtection="1">
      <alignment horizontal="right" vertical="top"/>
    </xf>
    <xf numFmtId="3" fontId="4" fillId="0" borderId="11" xfId="1" applyNumberFormat="1" applyFont="1" applyFill="1" applyBorder="1" applyAlignment="1" applyProtection="1">
      <alignment horizontal="right"/>
    </xf>
    <xf numFmtId="3" fontId="2" fillId="0" borderId="8" xfId="0" applyNumberFormat="1" applyFont="1" applyBorder="1" applyAlignment="1">
      <alignment horizontal="right"/>
    </xf>
    <xf numFmtId="3" fontId="4" fillId="0" borderId="5" xfId="1" applyNumberFormat="1" applyFont="1" applyFill="1" applyBorder="1" applyAlignment="1" applyProtection="1">
      <alignment horizontal="right" wrapText="1"/>
    </xf>
    <xf numFmtId="3" fontId="0" fillId="0" borderId="0" xfId="0" applyNumberFormat="1"/>
    <xf numFmtId="3" fontId="4" fillId="0" borderId="11" xfId="1" applyNumberFormat="1" applyFont="1" applyFill="1" applyBorder="1" applyAlignment="1" applyProtection="1">
      <alignment horizontal="right" vertical="center"/>
    </xf>
    <xf numFmtId="0" fontId="4" fillId="0" borderId="2" xfId="1" applyNumberFormat="1" applyFont="1" applyFill="1" applyBorder="1" applyAlignment="1" applyProtection="1">
      <alignment horizontal="right" vertical="center"/>
    </xf>
    <xf numFmtId="0" fontId="4" fillId="0" borderId="5" xfId="1" applyNumberFormat="1" applyFont="1" applyFill="1" applyBorder="1" applyAlignment="1" applyProtection="1">
      <alignment horizontal="right" vertical="center"/>
    </xf>
    <xf numFmtId="3" fontId="4" fillId="0" borderId="2" xfId="1" applyNumberFormat="1" applyFont="1" applyFill="1" applyBorder="1" applyAlignment="1" applyProtection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vozn&#237;%20rozpo&#269;et%202022%20pl&#225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ckova/Documents/RI/2021/26%2003%202021/Ekonomika/provozn&#237;%20rozpo&#269;et%202021%20pl&#225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4">
          <cell r="B24">
            <v>51111</v>
          </cell>
        </row>
        <row r="40">
          <cell r="B40">
            <v>220</v>
          </cell>
        </row>
        <row r="46">
          <cell r="B46">
            <v>863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4">
          <cell r="B44">
            <v>6500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workbookViewId="0">
      <selection activeCell="J14" sqref="J14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12.7109375" customWidth="1"/>
    <col min="5" max="5" width="11.42578125" customWidth="1"/>
    <col min="6" max="6" width="8" customWidth="1"/>
    <col min="7" max="7" width="14.42578125" customWidth="1"/>
  </cols>
  <sheetData>
    <row r="1" spans="1:10" ht="15.75" x14ac:dyDescent="0.25">
      <c r="A1" s="27" t="s">
        <v>86</v>
      </c>
      <c r="B1" s="59"/>
      <c r="C1" s="27"/>
      <c r="D1" s="27"/>
      <c r="E1" s="27"/>
      <c r="F1" s="29"/>
      <c r="G1" s="29"/>
    </row>
    <row r="2" spans="1:10" ht="19.5" customHeight="1" thickBot="1" x14ac:dyDescent="0.3">
      <c r="A2" s="29"/>
      <c r="B2" s="30"/>
      <c r="C2" s="58" t="s">
        <v>89</v>
      </c>
      <c r="E2" s="30"/>
      <c r="F2" s="29"/>
      <c r="G2" s="29"/>
    </row>
    <row r="3" spans="1:10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10" ht="31.5" customHeight="1" x14ac:dyDescent="0.25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10" ht="15.75" thickBot="1" x14ac:dyDescent="0.3">
      <c r="A5" s="48" t="s">
        <v>5</v>
      </c>
      <c r="B5" s="49" t="s">
        <v>6</v>
      </c>
      <c r="C5" s="50" t="s">
        <v>7</v>
      </c>
      <c r="D5" s="68">
        <f>+E5+F5+G5</f>
        <v>97687</v>
      </c>
      <c r="E5" s="68">
        <f>+E6+E9+E11+E12+E13+E15+E19+E20+E8</f>
        <v>97387</v>
      </c>
      <c r="F5" s="68">
        <f>+F6+F9+F11+F12+F13+F15+F19+F20+F8</f>
        <v>0</v>
      </c>
      <c r="G5" s="69">
        <f>+G6+G9+G11+G12+G13+G15+G19+G20+G8</f>
        <v>300</v>
      </c>
    </row>
    <row r="6" spans="1:10" x14ac:dyDescent="0.25">
      <c r="A6" s="61" t="s">
        <v>41</v>
      </c>
      <c r="B6" s="1" t="s">
        <v>8</v>
      </c>
      <c r="C6" s="2">
        <v>50</v>
      </c>
      <c r="D6" s="70">
        <f>+E6+F6+G6</f>
        <v>9500</v>
      </c>
      <c r="E6" s="70">
        <v>9500</v>
      </c>
      <c r="F6" s="71">
        <v>0</v>
      </c>
      <c r="G6" s="72"/>
    </row>
    <row r="7" spans="1:10" ht="15.75" thickBot="1" x14ac:dyDescent="0.3">
      <c r="A7" s="62" t="s">
        <v>42</v>
      </c>
      <c r="B7" s="3" t="s">
        <v>9</v>
      </c>
      <c r="C7" s="4"/>
      <c r="D7" s="73">
        <f t="shared" ref="D7:D39" si="0">+E7+F7+G7</f>
        <v>0</v>
      </c>
      <c r="E7" s="73">
        <v>0</v>
      </c>
      <c r="F7" s="74"/>
      <c r="G7" s="75"/>
    </row>
    <row r="8" spans="1:10" ht="15.75" thickBot="1" x14ac:dyDescent="0.3">
      <c r="A8" s="61" t="s">
        <v>43</v>
      </c>
      <c r="B8" s="1" t="s">
        <v>10</v>
      </c>
      <c r="C8" s="2">
        <v>51</v>
      </c>
      <c r="D8" s="70">
        <v>18083</v>
      </c>
      <c r="E8" s="105">
        <f>18083-150</f>
        <v>17933</v>
      </c>
      <c r="F8" s="71">
        <v>0</v>
      </c>
      <c r="G8" s="72">
        <v>150</v>
      </c>
    </row>
    <row r="9" spans="1:10" ht="15.75" thickBot="1" x14ac:dyDescent="0.3">
      <c r="A9" s="63" t="s">
        <v>52</v>
      </c>
      <c r="B9" s="10" t="s">
        <v>16</v>
      </c>
      <c r="C9" s="14">
        <v>56</v>
      </c>
      <c r="D9" s="76">
        <f t="shared" si="0"/>
        <v>0</v>
      </c>
      <c r="E9" s="77">
        <v>0</v>
      </c>
      <c r="F9" s="76"/>
      <c r="G9" s="78"/>
    </row>
    <row r="10" spans="1:10" ht="15.75" thickBot="1" x14ac:dyDescent="0.3">
      <c r="A10" s="63" t="s">
        <v>53</v>
      </c>
      <c r="B10" s="10" t="s">
        <v>17</v>
      </c>
      <c r="C10" s="11">
        <v>57</v>
      </c>
      <c r="D10" s="77">
        <f t="shared" si="0"/>
        <v>0</v>
      </c>
      <c r="E10" s="77">
        <v>0</v>
      </c>
      <c r="F10" s="76"/>
      <c r="G10" s="78"/>
    </row>
    <row r="11" spans="1:10" ht="15.75" thickBot="1" x14ac:dyDescent="0.3">
      <c r="A11" s="61" t="s">
        <v>44</v>
      </c>
      <c r="B11" s="1" t="s">
        <v>11</v>
      </c>
      <c r="C11" s="2">
        <v>52</v>
      </c>
      <c r="D11" s="117">
        <v>62521</v>
      </c>
      <c r="E11" s="105">
        <v>62371</v>
      </c>
      <c r="F11" s="71"/>
      <c r="G11" s="72">
        <v>150</v>
      </c>
    </row>
    <row r="12" spans="1:10" ht="15.75" thickBot="1" x14ac:dyDescent="0.3">
      <c r="A12" s="63" t="s">
        <v>45</v>
      </c>
      <c r="B12" s="10" t="s">
        <v>12</v>
      </c>
      <c r="C12" s="11">
        <v>53</v>
      </c>
      <c r="D12" s="114">
        <f>+[1]List1!$B$40</f>
        <v>220</v>
      </c>
      <c r="E12" s="110">
        <f>+D12</f>
        <v>220</v>
      </c>
      <c r="F12" s="76"/>
      <c r="G12" s="78"/>
    </row>
    <row r="13" spans="1:10" x14ac:dyDescent="0.25">
      <c r="A13" s="61" t="s">
        <v>46</v>
      </c>
      <c r="B13" s="1" t="s">
        <v>13</v>
      </c>
      <c r="C13" s="2">
        <v>54</v>
      </c>
      <c r="D13" s="117">
        <f>+[1]List1!$B$46</f>
        <v>863</v>
      </c>
      <c r="E13" s="105">
        <f>+D13</f>
        <v>863</v>
      </c>
      <c r="F13" s="71"/>
      <c r="G13" s="72"/>
      <c r="J13" s="113"/>
    </row>
    <row r="14" spans="1:10" ht="15.75" thickBot="1" x14ac:dyDescent="0.3">
      <c r="A14" s="62" t="s">
        <v>76</v>
      </c>
      <c r="B14" s="67" t="s">
        <v>75</v>
      </c>
      <c r="C14" s="12"/>
      <c r="D14" s="116">
        <f t="shared" si="0"/>
        <v>0</v>
      </c>
      <c r="E14" s="73">
        <v>0</v>
      </c>
      <c r="F14" s="74"/>
      <c r="G14" s="75"/>
      <c r="J14" s="113"/>
    </row>
    <row r="15" spans="1:10" ht="28.5" x14ac:dyDescent="0.25">
      <c r="A15" s="61" t="s">
        <v>47</v>
      </c>
      <c r="B15" s="13" t="s">
        <v>14</v>
      </c>
      <c r="C15" s="2">
        <v>55</v>
      </c>
      <c r="D15" s="115">
        <f t="shared" si="0"/>
        <v>6500</v>
      </c>
      <c r="E15" s="70">
        <f>+E16+E17+E18</f>
        <v>6500</v>
      </c>
      <c r="F15" s="71">
        <f>+F16+F17+F18</f>
        <v>0</v>
      </c>
      <c r="G15" s="72">
        <f>+G16+G17+G18</f>
        <v>0</v>
      </c>
    </row>
    <row r="16" spans="1:10" x14ac:dyDescent="0.25">
      <c r="A16" s="64" t="s">
        <v>48</v>
      </c>
      <c r="B16" s="5" t="s">
        <v>49</v>
      </c>
      <c r="C16" s="6"/>
      <c r="D16" s="80">
        <v>6500</v>
      </c>
      <c r="E16" s="81">
        <v>6500</v>
      </c>
      <c r="F16" s="80"/>
      <c r="G16" s="82"/>
    </row>
    <row r="17" spans="1:8" x14ac:dyDescent="0.25">
      <c r="A17" s="64" t="s">
        <v>50</v>
      </c>
      <c r="B17" s="5" t="s">
        <v>38</v>
      </c>
      <c r="C17" s="6"/>
      <c r="D17" s="80">
        <f t="shared" si="0"/>
        <v>0</v>
      </c>
      <c r="E17" s="81">
        <v>0</v>
      </c>
      <c r="F17" s="80"/>
      <c r="G17" s="82"/>
    </row>
    <row r="18" spans="1:8" ht="15.75" thickBot="1" x14ac:dyDescent="0.3">
      <c r="A18" s="64" t="s">
        <v>51</v>
      </c>
      <c r="B18" s="7" t="s">
        <v>15</v>
      </c>
      <c r="C18" s="9"/>
      <c r="D18" s="74">
        <f t="shared" si="0"/>
        <v>0</v>
      </c>
      <c r="E18" s="73">
        <v>0</v>
      </c>
      <c r="F18" s="74"/>
      <c r="G18" s="75">
        <v>0</v>
      </c>
    </row>
    <row r="19" spans="1:8" ht="15.75" thickBot="1" x14ac:dyDescent="0.3">
      <c r="A19" s="63" t="s">
        <v>54</v>
      </c>
      <c r="B19" s="10" t="s">
        <v>18</v>
      </c>
      <c r="C19" s="11">
        <v>58</v>
      </c>
      <c r="D19" s="77">
        <f t="shared" si="0"/>
        <v>0</v>
      </c>
      <c r="E19" s="77">
        <v>0</v>
      </c>
      <c r="F19" s="76"/>
      <c r="G19" s="78"/>
    </row>
    <row r="20" spans="1:8" ht="15.75" thickBot="1" x14ac:dyDescent="0.3">
      <c r="A20" s="63" t="s">
        <v>55</v>
      </c>
      <c r="B20" s="10" t="s">
        <v>19</v>
      </c>
      <c r="C20" s="11">
        <v>59</v>
      </c>
      <c r="D20" s="77">
        <f t="shared" si="0"/>
        <v>0</v>
      </c>
      <c r="E20" s="77">
        <v>0</v>
      </c>
      <c r="F20" s="76">
        <v>0</v>
      </c>
      <c r="G20" s="78">
        <v>0</v>
      </c>
    </row>
    <row r="21" spans="1:8" ht="15.75" thickBot="1" x14ac:dyDescent="0.3">
      <c r="A21" s="15" t="s">
        <v>20</v>
      </c>
      <c r="B21" s="16" t="s">
        <v>21</v>
      </c>
      <c r="C21" s="17" t="s">
        <v>7</v>
      </c>
      <c r="D21" s="83">
        <f>+E21+F21+G21</f>
        <v>97687</v>
      </c>
      <c r="E21" s="83">
        <f>+E22+E26+E27+E31+E38</f>
        <v>97387</v>
      </c>
      <c r="F21" s="84">
        <f>+F22+F26+F27+F31+F38</f>
        <v>0</v>
      </c>
      <c r="G21" s="85">
        <f>+G22+G26+G27+G31+G38</f>
        <v>300</v>
      </c>
    </row>
    <row r="22" spans="1:8" x14ac:dyDescent="0.25">
      <c r="A22" s="61" t="s">
        <v>56</v>
      </c>
      <c r="B22" s="13" t="s">
        <v>31</v>
      </c>
      <c r="C22" s="2">
        <v>69</v>
      </c>
      <c r="D22" s="86">
        <f t="shared" si="0"/>
        <v>87637</v>
      </c>
      <c r="E22" s="86">
        <f>+E23+E24+E25</f>
        <v>87337</v>
      </c>
      <c r="F22" s="71">
        <f>+F23+F24+F25</f>
        <v>0</v>
      </c>
      <c r="G22" s="72">
        <f>+G23+G24+G25</f>
        <v>300</v>
      </c>
    </row>
    <row r="23" spans="1:8" x14ac:dyDescent="0.25">
      <c r="A23" s="64" t="s">
        <v>57</v>
      </c>
      <c r="B23" s="8" t="s">
        <v>39</v>
      </c>
      <c r="C23" s="21"/>
      <c r="D23" s="87">
        <v>36226</v>
      </c>
      <c r="E23" s="87">
        <v>36226</v>
      </c>
      <c r="F23" s="80"/>
      <c r="G23" s="82"/>
    </row>
    <row r="24" spans="1:8" x14ac:dyDescent="0.25">
      <c r="A24" s="64" t="s">
        <v>58</v>
      </c>
      <c r="B24" s="8" t="s">
        <v>40</v>
      </c>
      <c r="C24" s="21"/>
      <c r="D24" s="106">
        <f>+[1]List1!$B$24</f>
        <v>51111</v>
      </c>
      <c r="E24" s="87">
        <v>51111</v>
      </c>
      <c r="F24" s="80"/>
      <c r="G24" s="82"/>
      <c r="H24" s="113"/>
    </row>
    <row r="25" spans="1:8" ht="15.75" thickBot="1" x14ac:dyDescent="0.3">
      <c r="A25" s="62" t="s">
        <v>77</v>
      </c>
      <c r="B25" s="22" t="s">
        <v>15</v>
      </c>
      <c r="C25" s="4"/>
      <c r="D25" s="112">
        <v>300</v>
      </c>
      <c r="E25" s="88">
        <v>0</v>
      </c>
      <c r="F25" s="74"/>
      <c r="G25" s="75">
        <v>300</v>
      </c>
    </row>
    <row r="26" spans="1:8" ht="15.75" thickBot="1" x14ac:dyDescent="0.3">
      <c r="A26" s="63" t="s">
        <v>59</v>
      </c>
      <c r="B26" s="23" t="s">
        <v>30</v>
      </c>
      <c r="C26" s="11">
        <v>68</v>
      </c>
      <c r="D26" s="89">
        <f t="shared" si="0"/>
        <v>0</v>
      </c>
      <c r="E26" s="89">
        <v>0</v>
      </c>
      <c r="F26" s="76"/>
      <c r="G26" s="78"/>
    </row>
    <row r="27" spans="1:8" x14ac:dyDescent="0.25">
      <c r="A27" s="66" t="s">
        <v>60</v>
      </c>
      <c r="B27" s="65" t="s">
        <v>22</v>
      </c>
      <c r="C27" s="60">
        <v>60</v>
      </c>
      <c r="D27" s="90">
        <v>1530</v>
      </c>
      <c r="E27" s="90">
        <v>1530</v>
      </c>
      <c r="F27" s="91">
        <f>+F28+F29+F30</f>
        <v>0</v>
      </c>
      <c r="G27" s="92">
        <f>+G28+G29+G30</f>
        <v>0</v>
      </c>
    </row>
    <row r="28" spans="1:8" x14ac:dyDescent="0.25">
      <c r="A28" s="64" t="s">
        <v>69</v>
      </c>
      <c r="B28" s="8" t="s">
        <v>23</v>
      </c>
      <c r="C28" s="6"/>
      <c r="D28" s="80">
        <f t="shared" si="0"/>
        <v>0</v>
      </c>
      <c r="E28" s="81">
        <v>0</v>
      </c>
      <c r="F28" s="80"/>
      <c r="G28" s="82"/>
    </row>
    <row r="29" spans="1:8" x14ac:dyDescent="0.25">
      <c r="A29" s="64" t="s">
        <v>70</v>
      </c>
      <c r="B29" s="18" t="s">
        <v>24</v>
      </c>
      <c r="C29" s="6"/>
      <c r="D29" s="80">
        <v>1530</v>
      </c>
      <c r="E29" s="81">
        <v>1530</v>
      </c>
      <c r="F29" s="80"/>
      <c r="G29" s="82"/>
    </row>
    <row r="30" spans="1:8" ht="15.75" thickBot="1" x14ac:dyDescent="0.3">
      <c r="A30" s="64" t="s">
        <v>71</v>
      </c>
      <c r="B30" s="7" t="s">
        <v>25</v>
      </c>
      <c r="C30" s="9"/>
      <c r="D30" s="74">
        <f t="shared" si="0"/>
        <v>0</v>
      </c>
      <c r="E30" s="73">
        <v>0</v>
      </c>
      <c r="F30" s="74"/>
      <c r="G30" s="75"/>
    </row>
    <row r="31" spans="1:8" x14ac:dyDescent="0.25">
      <c r="A31" s="61" t="s">
        <v>61</v>
      </c>
      <c r="B31" s="1" t="s">
        <v>26</v>
      </c>
      <c r="C31" s="19">
        <v>64</v>
      </c>
      <c r="D31" s="71">
        <f t="shared" si="0"/>
        <v>8520</v>
      </c>
      <c r="E31" s="70">
        <f>+E32+E33+E34+E35+E36+E37</f>
        <v>8520</v>
      </c>
      <c r="F31" s="71">
        <f>+F32+F33+F34+F35+F36+F37</f>
        <v>0</v>
      </c>
      <c r="G31" s="72">
        <f>+G32+G33+G34+G35+G36+G37</f>
        <v>0</v>
      </c>
    </row>
    <row r="32" spans="1:8" x14ac:dyDescent="0.25">
      <c r="A32" s="64" t="s">
        <v>62</v>
      </c>
      <c r="B32" s="20" t="s">
        <v>27</v>
      </c>
      <c r="C32" s="21"/>
      <c r="D32" s="80">
        <f t="shared" si="0"/>
        <v>0</v>
      </c>
      <c r="E32" s="81">
        <v>0</v>
      </c>
      <c r="F32" s="80"/>
      <c r="G32" s="82"/>
    </row>
    <row r="33" spans="1:7" x14ac:dyDescent="0.25">
      <c r="A33" s="64" t="s">
        <v>63</v>
      </c>
      <c r="B33" s="8" t="s">
        <v>72</v>
      </c>
      <c r="C33" s="21"/>
      <c r="D33" s="80">
        <f t="shared" si="0"/>
        <v>0</v>
      </c>
      <c r="E33" s="81">
        <v>0</v>
      </c>
      <c r="F33" s="80"/>
      <c r="G33" s="82"/>
    </row>
    <row r="34" spans="1:7" x14ac:dyDescent="0.25">
      <c r="A34" s="64" t="s">
        <v>64</v>
      </c>
      <c r="B34" s="8" t="s">
        <v>73</v>
      </c>
      <c r="C34" s="21"/>
      <c r="D34" s="80">
        <f t="shared" si="0"/>
        <v>0</v>
      </c>
      <c r="E34" s="81">
        <v>0</v>
      </c>
      <c r="F34" s="80"/>
      <c r="G34" s="82"/>
    </row>
    <row r="35" spans="1:7" x14ac:dyDescent="0.25">
      <c r="A35" s="64" t="s">
        <v>65</v>
      </c>
      <c r="B35" s="8" t="s">
        <v>74</v>
      </c>
      <c r="C35" s="21"/>
      <c r="D35" s="80">
        <f t="shared" si="0"/>
        <v>0</v>
      </c>
      <c r="E35" s="81">
        <v>0</v>
      </c>
      <c r="F35" s="80"/>
      <c r="G35" s="82"/>
    </row>
    <row r="36" spans="1:7" x14ac:dyDescent="0.25">
      <c r="A36" s="64" t="s">
        <v>66</v>
      </c>
      <c r="B36" s="8" t="s">
        <v>28</v>
      </c>
      <c r="C36" s="21"/>
      <c r="D36" s="80">
        <f t="shared" si="0"/>
        <v>0</v>
      </c>
      <c r="E36" s="81">
        <v>0</v>
      </c>
      <c r="F36" s="80"/>
      <c r="G36" s="82"/>
    </row>
    <row r="37" spans="1:7" ht="15.75" thickBot="1" x14ac:dyDescent="0.3">
      <c r="A37" s="64" t="s">
        <v>67</v>
      </c>
      <c r="B37" s="22" t="s">
        <v>15</v>
      </c>
      <c r="C37" s="4"/>
      <c r="D37" s="109">
        <f>6500+520+1500</f>
        <v>8520</v>
      </c>
      <c r="E37" s="73">
        <f>7020+1500</f>
        <v>8520</v>
      </c>
      <c r="F37" s="74"/>
      <c r="G37" s="75"/>
    </row>
    <row r="38" spans="1:7" ht="15.75" thickBot="1" x14ac:dyDescent="0.3">
      <c r="A38" s="63" t="s">
        <v>68</v>
      </c>
      <c r="B38" s="23" t="s">
        <v>29</v>
      </c>
      <c r="C38" s="11">
        <v>65</v>
      </c>
      <c r="D38" s="93">
        <f t="shared" si="0"/>
        <v>0</v>
      </c>
      <c r="E38" s="77">
        <v>0</v>
      </c>
      <c r="F38" s="76"/>
      <c r="G38" s="78"/>
    </row>
    <row r="39" spans="1:7" ht="15.75" thickBot="1" x14ac:dyDescent="0.3">
      <c r="A39" s="24" t="s">
        <v>32</v>
      </c>
      <c r="B39" s="25" t="s">
        <v>33</v>
      </c>
      <c r="C39" s="26" t="s">
        <v>7</v>
      </c>
      <c r="D39" s="94">
        <f t="shared" si="0"/>
        <v>0</v>
      </c>
      <c r="E39" s="94">
        <f>+E21-E5</f>
        <v>0</v>
      </c>
      <c r="F39" s="94">
        <f>+F21-F5</f>
        <v>0</v>
      </c>
      <c r="G39" s="95">
        <f>+G21-G5</f>
        <v>0</v>
      </c>
    </row>
    <row r="40" spans="1:7" ht="6.75" customHeight="1" thickBot="1" x14ac:dyDescent="0.3">
      <c r="A40" s="28"/>
      <c r="B40" s="28"/>
      <c r="C40" s="28"/>
      <c r="D40" s="28"/>
      <c r="E40" s="28"/>
      <c r="F40" s="28"/>
      <c r="G40" s="28"/>
    </row>
    <row r="41" spans="1:7" x14ac:dyDescent="0.25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25">
      <c r="A42" s="96" t="s">
        <v>85</v>
      </c>
      <c r="B42" s="97"/>
      <c r="C42" s="98"/>
      <c r="D42" s="98"/>
      <c r="E42" s="98"/>
      <c r="F42" s="98"/>
      <c r="G42" s="99"/>
    </row>
    <row r="43" spans="1:7" x14ac:dyDescent="0.25">
      <c r="A43" s="96" t="s">
        <v>90</v>
      </c>
      <c r="B43" s="97"/>
      <c r="C43" s="98"/>
      <c r="D43" s="98"/>
      <c r="E43" s="98"/>
      <c r="F43" s="98"/>
      <c r="G43" s="99"/>
    </row>
    <row r="44" spans="1:7" x14ac:dyDescent="0.25">
      <c r="A44" s="96" t="s">
        <v>91</v>
      </c>
      <c r="B44" s="97"/>
      <c r="C44" s="98"/>
      <c r="D44" s="98"/>
      <c r="E44" s="98"/>
      <c r="F44" s="98"/>
      <c r="G44" s="35"/>
    </row>
    <row r="45" spans="1:7" x14ac:dyDescent="0.25">
      <c r="A45" s="96" t="s">
        <v>92</v>
      </c>
      <c r="B45" s="97"/>
      <c r="C45" s="98"/>
      <c r="D45" s="98"/>
      <c r="E45" s="98"/>
      <c r="F45" s="98"/>
      <c r="G45" s="35"/>
    </row>
    <row r="46" spans="1:7" x14ac:dyDescent="0.25">
      <c r="A46" s="96" t="s">
        <v>80</v>
      </c>
      <c r="B46" s="97"/>
      <c r="C46" s="98"/>
      <c r="D46" s="98"/>
      <c r="E46" s="98"/>
      <c r="F46" s="98"/>
      <c r="G46" s="35"/>
    </row>
    <row r="47" spans="1:7" x14ac:dyDescent="0.25">
      <c r="A47" s="96" t="s">
        <v>93</v>
      </c>
      <c r="B47" s="97"/>
      <c r="C47" s="98"/>
      <c r="D47" s="98"/>
      <c r="E47" s="98"/>
      <c r="F47" s="98"/>
      <c r="G47" s="35"/>
    </row>
    <row r="48" spans="1:7" x14ac:dyDescent="0.25">
      <c r="A48" s="96" t="s">
        <v>79</v>
      </c>
      <c r="B48" s="97"/>
      <c r="C48" s="98"/>
      <c r="D48" s="98"/>
      <c r="E48" s="98"/>
      <c r="F48" s="98"/>
      <c r="G48" s="35"/>
    </row>
    <row r="49" spans="1:7" x14ac:dyDescent="0.25">
      <c r="A49" s="96" t="s">
        <v>78</v>
      </c>
      <c r="B49" s="97"/>
      <c r="C49" s="98"/>
      <c r="D49" s="98"/>
      <c r="E49" s="98"/>
      <c r="F49" s="98"/>
      <c r="G49" s="35"/>
    </row>
    <row r="50" spans="1:7" x14ac:dyDescent="0.25">
      <c r="A50" s="101" t="s">
        <v>82</v>
      </c>
      <c r="B50" s="98"/>
      <c r="C50" s="98"/>
      <c r="D50" s="98"/>
      <c r="E50" s="98"/>
      <c r="F50" s="98"/>
      <c r="G50" s="102"/>
    </row>
    <row r="51" spans="1:7" ht="15.75" thickBot="1" x14ac:dyDescent="0.3">
      <c r="A51" s="103" t="s">
        <v>84</v>
      </c>
      <c r="B51" s="100"/>
      <c r="C51" s="100"/>
      <c r="D51" s="100"/>
      <c r="E51" s="100"/>
      <c r="F51" s="100"/>
      <c r="G51" s="104"/>
    </row>
    <row r="52" spans="1:7" x14ac:dyDescent="0.25">
      <c r="A52" s="34"/>
      <c r="B52" s="31"/>
      <c r="C52" s="31"/>
      <c r="D52" s="31"/>
      <c r="E52" s="31"/>
      <c r="F52" s="31"/>
      <c r="G52" s="35"/>
    </row>
    <row r="53" spans="1:7" ht="15.75" thickBot="1" x14ac:dyDescent="0.3">
      <c r="A53" s="36"/>
      <c r="B53" s="37"/>
      <c r="C53" s="37"/>
      <c r="D53" s="37"/>
      <c r="E53" s="37"/>
      <c r="F53" s="37"/>
      <c r="G53" s="38"/>
    </row>
    <row r="54" spans="1:7" x14ac:dyDescent="0.25">
      <c r="A54" s="55" t="s">
        <v>36</v>
      </c>
      <c r="B54" s="40" t="s">
        <v>37</v>
      </c>
      <c r="C54" s="40"/>
      <c r="D54" s="40"/>
      <c r="E54" s="32"/>
      <c r="F54" s="32"/>
      <c r="G54" s="33"/>
    </row>
    <row r="55" spans="1:7" x14ac:dyDescent="0.25">
      <c r="A55" s="34"/>
      <c r="B55" s="31"/>
      <c r="C55" s="31"/>
      <c r="D55" s="31"/>
      <c r="E55" s="31"/>
      <c r="F55" s="31"/>
      <c r="G55" s="35"/>
    </row>
    <row r="56" spans="1:7" ht="15.75" thickBot="1" x14ac:dyDescent="0.3">
      <c r="A56" s="36"/>
      <c r="B56" s="37" t="s">
        <v>81</v>
      </c>
      <c r="C56" s="37"/>
      <c r="D56" s="37"/>
      <c r="E56" s="37"/>
      <c r="F56" s="37"/>
      <c r="G56" s="38"/>
    </row>
    <row r="57" spans="1:7" x14ac:dyDescent="0.25">
      <c r="A57" s="29"/>
      <c r="B57" s="29"/>
      <c r="C57" s="29"/>
      <c r="D57" s="29"/>
      <c r="E57" s="29"/>
      <c r="F57" s="29"/>
      <c r="G57" s="29"/>
    </row>
    <row r="58" spans="1:7" x14ac:dyDescent="0.25">
      <c r="A58" s="29"/>
      <c r="B58" s="29" t="s">
        <v>94</v>
      </c>
      <c r="C58" s="29"/>
      <c r="D58" s="29"/>
      <c r="E58" s="29"/>
      <c r="F58" s="29"/>
      <c r="G58" s="29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8"/>
  <sheetViews>
    <sheetView workbookViewId="0">
      <selection activeCell="E10" sqref="E10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12.7109375" customWidth="1"/>
    <col min="5" max="5" width="11.42578125" customWidth="1"/>
    <col min="6" max="6" width="8" customWidth="1"/>
    <col min="7" max="7" width="14.140625" customWidth="1"/>
  </cols>
  <sheetData>
    <row r="1" spans="1:8" ht="15.75" x14ac:dyDescent="0.25">
      <c r="A1" s="27" t="s">
        <v>87</v>
      </c>
      <c r="B1" s="59"/>
      <c r="C1" s="27"/>
      <c r="D1" s="27"/>
      <c r="E1" s="27"/>
      <c r="F1" s="29"/>
      <c r="G1" s="29"/>
    </row>
    <row r="2" spans="1:8" ht="19.5" customHeight="1" thickBot="1" x14ac:dyDescent="0.3">
      <c r="A2" s="29"/>
      <c r="B2" s="30"/>
      <c r="C2" s="58" t="s">
        <v>89</v>
      </c>
      <c r="E2" s="30"/>
      <c r="F2" s="29"/>
      <c r="G2" s="29"/>
    </row>
    <row r="3" spans="1:8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8" ht="31.5" customHeight="1" x14ac:dyDescent="0.25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8" ht="15.75" thickBot="1" x14ac:dyDescent="0.3">
      <c r="A5" s="48" t="s">
        <v>5</v>
      </c>
      <c r="B5" s="49" t="s">
        <v>6</v>
      </c>
      <c r="C5" s="50" t="s">
        <v>7</v>
      </c>
      <c r="D5" s="68">
        <f>+D6+D8+D11+D12+D13+D15</f>
        <v>91281</v>
      </c>
      <c r="E5" s="68">
        <f>+E6+E8+E11+E12+E13+E15</f>
        <v>90781</v>
      </c>
      <c r="F5" s="68">
        <f t="shared" ref="F5" si="0">+F6+F8+F11+F12+F13+F15</f>
        <v>0</v>
      </c>
      <c r="G5" s="68">
        <f>+G6+G8+G11+G12+G13+G15</f>
        <v>500</v>
      </c>
    </row>
    <row r="6" spans="1:8" x14ac:dyDescent="0.25">
      <c r="A6" s="61" t="s">
        <v>41</v>
      </c>
      <c r="B6" s="1" t="s">
        <v>8</v>
      </c>
      <c r="C6" s="2">
        <v>50</v>
      </c>
      <c r="D6" s="70">
        <v>9500</v>
      </c>
      <c r="E6" s="70">
        <v>9400</v>
      </c>
      <c r="F6" s="71">
        <v>0</v>
      </c>
      <c r="G6" s="72">
        <v>100</v>
      </c>
    </row>
    <row r="7" spans="1:8" ht="15.75" thickBot="1" x14ac:dyDescent="0.3">
      <c r="A7" s="62" t="s">
        <v>42</v>
      </c>
      <c r="B7" s="3" t="s">
        <v>9</v>
      </c>
      <c r="C7" s="4"/>
      <c r="D7" s="73">
        <f t="shared" ref="D7:D39" si="1">+E7+F7+G7</f>
        <v>0</v>
      </c>
      <c r="E7" s="73">
        <v>0</v>
      </c>
      <c r="F7" s="74"/>
      <c r="G7" s="75"/>
    </row>
    <row r="8" spans="1:8" ht="15.75" thickBot="1" x14ac:dyDescent="0.3">
      <c r="A8" s="61" t="s">
        <v>43</v>
      </c>
      <c r="B8" s="1" t="s">
        <v>10</v>
      </c>
      <c r="C8" s="2">
        <v>51</v>
      </c>
      <c r="D8" s="70">
        <v>11500</v>
      </c>
      <c r="E8" s="70">
        <v>11300</v>
      </c>
      <c r="F8" s="71">
        <v>0</v>
      </c>
      <c r="G8" s="72">
        <v>200</v>
      </c>
    </row>
    <row r="9" spans="1:8" ht="15.75" thickBot="1" x14ac:dyDescent="0.3">
      <c r="A9" s="63" t="s">
        <v>52</v>
      </c>
      <c r="B9" s="10" t="s">
        <v>16</v>
      </c>
      <c r="C9" s="14">
        <v>56</v>
      </c>
      <c r="D9" s="76">
        <f t="shared" si="1"/>
        <v>0</v>
      </c>
      <c r="E9" s="77">
        <v>0</v>
      </c>
      <c r="F9" s="76"/>
      <c r="G9" s="78"/>
    </row>
    <row r="10" spans="1:8" ht="15.75" thickBot="1" x14ac:dyDescent="0.3">
      <c r="A10" s="63" t="s">
        <v>53</v>
      </c>
      <c r="B10" s="10" t="s">
        <v>17</v>
      </c>
      <c r="C10" s="11">
        <v>57</v>
      </c>
      <c r="D10" s="77">
        <f t="shared" si="1"/>
        <v>0</v>
      </c>
      <c r="E10" s="77">
        <v>0</v>
      </c>
      <c r="F10" s="76"/>
      <c r="G10" s="78"/>
    </row>
    <row r="11" spans="1:8" ht="15.75" thickBot="1" x14ac:dyDescent="0.3">
      <c r="A11" s="61" t="s">
        <v>44</v>
      </c>
      <c r="B11" s="1" t="s">
        <v>11</v>
      </c>
      <c r="C11" s="2">
        <v>52</v>
      </c>
      <c r="D11" s="115">
        <f>63200-569</f>
        <v>62631</v>
      </c>
      <c r="E11" s="70">
        <f>63000-569</f>
        <v>62431</v>
      </c>
      <c r="F11" s="71"/>
      <c r="G11" s="72">
        <v>200</v>
      </c>
    </row>
    <row r="12" spans="1:8" ht="15.75" thickBot="1" x14ac:dyDescent="0.3">
      <c r="A12" s="63" t="s">
        <v>45</v>
      </c>
      <c r="B12" s="10" t="s">
        <v>12</v>
      </c>
      <c r="C12" s="11">
        <v>53</v>
      </c>
      <c r="D12" s="79">
        <v>250</v>
      </c>
      <c r="E12" s="77">
        <v>250</v>
      </c>
      <c r="F12" s="76"/>
      <c r="G12" s="78"/>
    </row>
    <row r="13" spans="1:8" x14ac:dyDescent="0.25">
      <c r="A13" s="61" t="s">
        <v>46</v>
      </c>
      <c r="B13" s="1" t="s">
        <v>13</v>
      </c>
      <c r="C13" s="2">
        <v>54</v>
      </c>
      <c r="D13" s="115">
        <f t="shared" si="1"/>
        <v>900</v>
      </c>
      <c r="E13" s="70">
        <v>900</v>
      </c>
      <c r="F13" s="71"/>
      <c r="G13" s="72"/>
    </row>
    <row r="14" spans="1:8" ht="15.75" thickBot="1" x14ac:dyDescent="0.3">
      <c r="A14" s="62" t="s">
        <v>76</v>
      </c>
      <c r="B14" s="67" t="s">
        <v>75</v>
      </c>
      <c r="C14" s="12"/>
      <c r="D14" s="116">
        <f t="shared" si="1"/>
        <v>0</v>
      </c>
      <c r="E14" s="73">
        <v>0</v>
      </c>
      <c r="F14" s="74"/>
      <c r="G14" s="75"/>
    </row>
    <row r="15" spans="1:8" ht="28.5" x14ac:dyDescent="0.25">
      <c r="A15" s="61" t="s">
        <v>47</v>
      </c>
      <c r="B15" s="13" t="s">
        <v>14</v>
      </c>
      <c r="C15" s="2">
        <v>55</v>
      </c>
      <c r="D15" s="115">
        <v>6500</v>
      </c>
      <c r="E15" s="70">
        <v>6500</v>
      </c>
      <c r="F15" s="71">
        <f>+F16+F17+F18</f>
        <v>0</v>
      </c>
      <c r="G15" s="72">
        <f>+G16+G17+G18</f>
        <v>0</v>
      </c>
    </row>
    <row r="16" spans="1:8" x14ac:dyDescent="0.25">
      <c r="A16" s="64" t="s">
        <v>48</v>
      </c>
      <c r="B16" s="5" t="s">
        <v>49</v>
      </c>
      <c r="C16" s="6"/>
      <c r="D16" s="80">
        <v>6500</v>
      </c>
      <c r="E16" s="81">
        <v>6500</v>
      </c>
      <c r="F16" s="80"/>
      <c r="G16" s="82"/>
    </row>
    <row r="17" spans="1:7" x14ac:dyDescent="0.25">
      <c r="A17" s="64" t="s">
        <v>50</v>
      </c>
      <c r="B17" s="5" t="s">
        <v>38</v>
      </c>
      <c r="C17" s="6"/>
      <c r="D17" s="80">
        <f t="shared" si="1"/>
        <v>0</v>
      </c>
      <c r="E17" s="81">
        <v>0</v>
      </c>
      <c r="F17" s="80"/>
      <c r="G17" s="82"/>
    </row>
    <row r="18" spans="1:7" ht="15.75" thickBot="1" x14ac:dyDescent="0.3">
      <c r="A18" s="64" t="s">
        <v>51</v>
      </c>
      <c r="B18" s="7" t="s">
        <v>15</v>
      </c>
      <c r="C18" s="9"/>
      <c r="D18" s="74">
        <f t="shared" si="1"/>
        <v>0</v>
      </c>
      <c r="E18" s="73">
        <v>0</v>
      </c>
      <c r="F18" s="74"/>
      <c r="G18" s="75">
        <v>0</v>
      </c>
    </row>
    <row r="19" spans="1:7" ht="15.75" thickBot="1" x14ac:dyDescent="0.3">
      <c r="A19" s="63" t="s">
        <v>54</v>
      </c>
      <c r="B19" s="10" t="s">
        <v>18</v>
      </c>
      <c r="C19" s="11">
        <v>58</v>
      </c>
      <c r="D19" s="77">
        <f t="shared" si="1"/>
        <v>0</v>
      </c>
      <c r="E19" s="77">
        <v>0</v>
      </c>
      <c r="F19" s="76"/>
      <c r="G19" s="78"/>
    </row>
    <row r="20" spans="1:7" ht="15.75" thickBot="1" x14ac:dyDescent="0.3">
      <c r="A20" s="63" t="s">
        <v>55</v>
      </c>
      <c r="B20" s="10" t="s">
        <v>19</v>
      </c>
      <c r="C20" s="11">
        <v>59</v>
      </c>
      <c r="D20" s="77">
        <f t="shared" si="1"/>
        <v>0</v>
      </c>
      <c r="E20" s="77">
        <v>0</v>
      </c>
      <c r="F20" s="76">
        <v>0</v>
      </c>
      <c r="G20" s="78">
        <v>0</v>
      </c>
    </row>
    <row r="21" spans="1:7" ht="15.75" thickBot="1" x14ac:dyDescent="0.3">
      <c r="A21" s="15" t="s">
        <v>20</v>
      </c>
      <c r="B21" s="16" t="s">
        <v>21</v>
      </c>
      <c r="C21" s="17" t="s">
        <v>7</v>
      </c>
      <c r="D21" s="83">
        <f t="shared" si="1"/>
        <v>91281</v>
      </c>
      <c r="E21" s="83">
        <f>+E22+E26+E27+E31+E38</f>
        <v>90781</v>
      </c>
      <c r="F21" s="84">
        <f>+F22+F26+F27+F31+F38</f>
        <v>0</v>
      </c>
      <c r="G21" s="85">
        <f>+G22+G26+G27+G31+G38</f>
        <v>500</v>
      </c>
    </row>
    <row r="22" spans="1:7" x14ac:dyDescent="0.25">
      <c r="A22" s="61" t="s">
        <v>56</v>
      </c>
      <c r="B22" s="13" t="s">
        <v>31</v>
      </c>
      <c r="C22" s="2">
        <v>69</v>
      </c>
      <c r="D22" s="86">
        <f t="shared" si="1"/>
        <v>83781</v>
      </c>
      <c r="E22" s="86">
        <f>+E23+E24+E25</f>
        <v>83781</v>
      </c>
      <c r="F22" s="71">
        <f>+F23+F24+F25</f>
        <v>0</v>
      </c>
      <c r="G22" s="72">
        <f>+G23+G24+G25</f>
        <v>0</v>
      </c>
    </row>
    <row r="23" spans="1:7" x14ac:dyDescent="0.25">
      <c r="A23" s="64" t="s">
        <v>57</v>
      </c>
      <c r="B23" s="8" t="s">
        <v>39</v>
      </c>
      <c r="C23" s="21"/>
      <c r="D23" s="87">
        <v>36226</v>
      </c>
      <c r="E23" s="87">
        <v>36226</v>
      </c>
      <c r="F23" s="80"/>
      <c r="G23" s="82"/>
    </row>
    <row r="24" spans="1:7" x14ac:dyDescent="0.25">
      <c r="A24" s="64" t="s">
        <v>58</v>
      </c>
      <c r="B24" s="8" t="s">
        <v>40</v>
      </c>
      <c r="C24" s="21"/>
      <c r="D24" s="87">
        <v>47555</v>
      </c>
      <c r="E24" s="87">
        <v>47555</v>
      </c>
      <c r="F24" s="80"/>
      <c r="G24" s="82"/>
    </row>
    <row r="25" spans="1:7" ht="15.75" thickBot="1" x14ac:dyDescent="0.3">
      <c r="A25" s="62" t="s">
        <v>77</v>
      </c>
      <c r="B25" s="22" t="s">
        <v>15</v>
      </c>
      <c r="C25" s="4"/>
      <c r="D25" s="88">
        <f t="shared" si="1"/>
        <v>0</v>
      </c>
      <c r="E25" s="88">
        <v>0</v>
      </c>
      <c r="F25" s="74"/>
      <c r="G25" s="75"/>
    </row>
    <row r="26" spans="1:7" ht="15.75" thickBot="1" x14ac:dyDescent="0.3">
      <c r="A26" s="63" t="s">
        <v>59</v>
      </c>
      <c r="B26" s="23" t="s">
        <v>30</v>
      </c>
      <c r="C26" s="11">
        <v>68</v>
      </c>
      <c r="D26" s="89">
        <f t="shared" si="1"/>
        <v>0</v>
      </c>
      <c r="E26" s="89">
        <v>0</v>
      </c>
      <c r="F26" s="76"/>
      <c r="G26" s="78"/>
    </row>
    <row r="27" spans="1:7" x14ac:dyDescent="0.25">
      <c r="A27" s="66" t="s">
        <v>60</v>
      </c>
      <c r="B27" s="65" t="s">
        <v>22</v>
      </c>
      <c r="C27" s="60">
        <v>60</v>
      </c>
      <c r="D27" s="90">
        <f t="shared" si="1"/>
        <v>1500</v>
      </c>
      <c r="E27" s="90">
        <f>+E28+E29+E30</f>
        <v>1000</v>
      </c>
      <c r="F27" s="91">
        <f>+F28+F29+F30</f>
        <v>0</v>
      </c>
      <c r="G27" s="92">
        <f>+G28+G29+G30</f>
        <v>500</v>
      </c>
    </row>
    <row r="28" spans="1:7" x14ac:dyDescent="0.25">
      <c r="A28" s="64" t="s">
        <v>69</v>
      </c>
      <c r="B28" s="8" t="s">
        <v>23</v>
      </c>
      <c r="C28" s="6"/>
      <c r="D28" s="80">
        <f t="shared" si="1"/>
        <v>0</v>
      </c>
      <c r="E28" s="81">
        <v>0</v>
      </c>
      <c r="F28" s="80"/>
      <c r="G28" s="82"/>
    </row>
    <row r="29" spans="1:7" x14ac:dyDescent="0.25">
      <c r="A29" s="64" t="s">
        <v>70</v>
      </c>
      <c r="B29" s="18" t="s">
        <v>24</v>
      </c>
      <c r="C29" s="6"/>
      <c r="D29" s="80">
        <f t="shared" si="1"/>
        <v>1500</v>
      </c>
      <c r="E29" s="81">
        <v>1000</v>
      </c>
      <c r="F29" s="80"/>
      <c r="G29" s="82">
        <v>500</v>
      </c>
    </row>
    <row r="30" spans="1:7" ht="15.75" thickBot="1" x14ac:dyDescent="0.3">
      <c r="A30" s="64" t="s">
        <v>71</v>
      </c>
      <c r="B30" s="7" t="s">
        <v>25</v>
      </c>
      <c r="C30" s="9"/>
      <c r="D30" s="74">
        <f t="shared" si="1"/>
        <v>0</v>
      </c>
      <c r="E30" s="73">
        <v>0</v>
      </c>
      <c r="F30" s="74"/>
      <c r="G30" s="75"/>
    </row>
    <row r="31" spans="1:7" x14ac:dyDescent="0.25">
      <c r="A31" s="61" t="s">
        <v>61</v>
      </c>
      <c r="B31" s="1" t="s">
        <v>26</v>
      </c>
      <c r="C31" s="19">
        <v>64</v>
      </c>
      <c r="D31" s="71">
        <f t="shared" si="1"/>
        <v>6000</v>
      </c>
      <c r="E31" s="70">
        <f>+E32+E33+E34+E35+E36+E37</f>
        <v>6000</v>
      </c>
      <c r="F31" s="71">
        <f>+F32+F33+F34+F35+F36+F37</f>
        <v>0</v>
      </c>
      <c r="G31" s="72">
        <f>+G32+G33+G34+G35+G36+G37</f>
        <v>0</v>
      </c>
    </row>
    <row r="32" spans="1:7" x14ac:dyDescent="0.25">
      <c r="A32" s="64" t="s">
        <v>62</v>
      </c>
      <c r="B32" s="20" t="s">
        <v>27</v>
      </c>
      <c r="C32" s="21"/>
      <c r="D32" s="80">
        <f t="shared" si="1"/>
        <v>0</v>
      </c>
      <c r="E32" s="81">
        <v>0</v>
      </c>
      <c r="F32" s="80"/>
      <c r="G32" s="82"/>
    </row>
    <row r="33" spans="1:7" x14ac:dyDescent="0.25">
      <c r="A33" s="64" t="s">
        <v>63</v>
      </c>
      <c r="B33" s="8" t="s">
        <v>72</v>
      </c>
      <c r="C33" s="21"/>
      <c r="D33" s="80">
        <f t="shared" si="1"/>
        <v>0</v>
      </c>
      <c r="E33" s="81">
        <v>0</v>
      </c>
      <c r="F33" s="80"/>
      <c r="G33" s="82"/>
    </row>
    <row r="34" spans="1:7" x14ac:dyDescent="0.25">
      <c r="A34" s="64" t="s">
        <v>64</v>
      </c>
      <c r="B34" s="8" t="s">
        <v>73</v>
      </c>
      <c r="C34" s="21"/>
      <c r="D34" s="80">
        <f t="shared" si="1"/>
        <v>0</v>
      </c>
      <c r="E34" s="81">
        <v>0</v>
      </c>
      <c r="F34" s="80"/>
      <c r="G34" s="82"/>
    </row>
    <row r="35" spans="1:7" x14ac:dyDescent="0.25">
      <c r="A35" s="64" t="s">
        <v>65</v>
      </c>
      <c r="B35" s="8" t="s">
        <v>74</v>
      </c>
      <c r="C35" s="21"/>
      <c r="D35" s="80">
        <f t="shared" si="1"/>
        <v>0</v>
      </c>
      <c r="E35" s="81">
        <v>0</v>
      </c>
      <c r="F35" s="80"/>
      <c r="G35" s="82"/>
    </row>
    <row r="36" spans="1:7" x14ac:dyDescent="0.25">
      <c r="A36" s="64" t="s">
        <v>66</v>
      </c>
      <c r="B36" s="8" t="s">
        <v>28</v>
      </c>
      <c r="C36" s="21"/>
      <c r="D36" s="80">
        <f t="shared" si="1"/>
        <v>0</v>
      </c>
      <c r="E36" s="81">
        <v>0</v>
      </c>
      <c r="F36" s="80"/>
      <c r="G36" s="82"/>
    </row>
    <row r="37" spans="1:7" ht="15.75" thickBot="1" x14ac:dyDescent="0.3">
      <c r="A37" s="64" t="s">
        <v>67</v>
      </c>
      <c r="B37" s="22" t="s">
        <v>15</v>
      </c>
      <c r="C37" s="4"/>
      <c r="D37" s="109">
        <f t="shared" si="1"/>
        <v>6000</v>
      </c>
      <c r="E37" s="73">
        <v>6000</v>
      </c>
      <c r="F37" s="74"/>
      <c r="G37" s="75"/>
    </row>
    <row r="38" spans="1:7" ht="15.75" thickBot="1" x14ac:dyDescent="0.3">
      <c r="A38" s="63" t="s">
        <v>68</v>
      </c>
      <c r="B38" s="23" t="s">
        <v>29</v>
      </c>
      <c r="C38" s="11">
        <v>65</v>
      </c>
      <c r="D38" s="93">
        <f t="shared" si="1"/>
        <v>0</v>
      </c>
      <c r="E38" s="77">
        <v>0</v>
      </c>
      <c r="F38" s="76"/>
      <c r="G38" s="78"/>
    </row>
    <row r="39" spans="1:7" ht="15.75" thickBot="1" x14ac:dyDescent="0.3">
      <c r="A39" s="24" t="s">
        <v>32</v>
      </c>
      <c r="B39" s="25" t="s">
        <v>33</v>
      </c>
      <c r="C39" s="26" t="s">
        <v>7</v>
      </c>
      <c r="D39" s="94">
        <f t="shared" si="1"/>
        <v>0</v>
      </c>
      <c r="E39" s="94">
        <f>+E21-E5</f>
        <v>0</v>
      </c>
      <c r="F39" s="94">
        <f>+F21-F5</f>
        <v>0</v>
      </c>
      <c r="G39" s="95">
        <f>+G21-G5</f>
        <v>0</v>
      </c>
    </row>
    <row r="40" spans="1:7" ht="6.75" customHeight="1" thickBot="1" x14ac:dyDescent="0.3">
      <c r="A40" s="28"/>
      <c r="B40" s="28"/>
      <c r="C40" s="28"/>
      <c r="D40" s="28"/>
      <c r="E40" s="28"/>
      <c r="F40" s="28"/>
      <c r="G40" s="28"/>
    </row>
    <row r="41" spans="1:7" x14ac:dyDescent="0.25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25">
      <c r="A42" s="96" t="s">
        <v>88</v>
      </c>
      <c r="B42" s="97"/>
      <c r="C42" s="98"/>
      <c r="D42" s="98"/>
      <c r="E42" s="98"/>
      <c r="F42" s="98"/>
      <c r="G42" s="99"/>
    </row>
    <row r="43" spans="1:7" x14ac:dyDescent="0.25">
      <c r="A43" s="96" t="s">
        <v>90</v>
      </c>
      <c r="B43" s="97"/>
      <c r="C43" s="98"/>
      <c r="D43" s="98"/>
      <c r="E43" s="98"/>
      <c r="F43" s="98"/>
      <c r="G43" s="99"/>
    </row>
    <row r="44" spans="1:7" x14ac:dyDescent="0.25">
      <c r="A44" s="96" t="s">
        <v>95</v>
      </c>
      <c r="B44" s="97"/>
      <c r="C44" s="98"/>
      <c r="D44" s="98"/>
      <c r="E44" s="98"/>
      <c r="F44" s="98"/>
      <c r="G44" s="35"/>
    </row>
    <row r="45" spans="1:7" x14ac:dyDescent="0.25">
      <c r="A45" s="96" t="s">
        <v>96</v>
      </c>
      <c r="B45" s="97"/>
      <c r="C45" s="98"/>
      <c r="D45" s="98"/>
      <c r="E45" s="98"/>
      <c r="F45" s="98"/>
      <c r="G45" s="35"/>
    </row>
    <row r="46" spans="1:7" x14ac:dyDescent="0.25">
      <c r="A46" s="96" t="s">
        <v>80</v>
      </c>
      <c r="B46" s="97"/>
      <c r="C46" s="98"/>
      <c r="D46" s="98"/>
      <c r="E46" s="98"/>
      <c r="F46" s="98"/>
      <c r="G46" s="35"/>
    </row>
    <row r="47" spans="1:7" x14ac:dyDescent="0.25">
      <c r="A47" s="96" t="s">
        <v>93</v>
      </c>
      <c r="B47" s="97"/>
      <c r="C47" s="98"/>
      <c r="D47" s="98"/>
      <c r="E47" s="98"/>
      <c r="F47" s="98"/>
      <c r="G47" s="35"/>
    </row>
    <row r="48" spans="1:7" x14ac:dyDescent="0.25">
      <c r="A48" s="96" t="s">
        <v>79</v>
      </c>
      <c r="B48" s="97"/>
      <c r="C48" s="98"/>
      <c r="D48" s="98"/>
      <c r="E48" s="98"/>
      <c r="F48" s="98"/>
      <c r="G48" s="35"/>
    </row>
    <row r="49" spans="1:7" x14ac:dyDescent="0.25">
      <c r="A49" s="96" t="s">
        <v>78</v>
      </c>
      <c r="B49" s="97"/>
      <c r="C49" s="98"/>
      <c r="D49" s="98"/>
      <c r="E49" s="98"/>
      <c r="F49" s="98"/>
      <c r="G49" s="35"/>
    </row>
    <row r="50" spans="1:7" x14ac:dyDescent="0.25">
      <c r="A50" s="101" t="s">
        <v>82</v>
      </c>
      <c r="B50" s="98"/>
      <c r="C50" s="98"/>
      <c r="D50" s="98"/>
      <c r="E50" s="98"/>
      <c r="F50" s="98"/>
      <c r="G50" s="102"/>
    </row>
    <row r="51" spans="1:7" ht="15.75" thickBot="1" x14ac:dyDescent="0.3">
      <c r="A51" s="103" t="s">
        <v>84</v>
      </c>
      <c r="B51" s="100"/>
      <c r="C51" s="100"/>
      <c r="D51" s="100"/>
      <c r="E51" s="100"/>
      <c r="F51" s="100"/>
      <c r="G51" s="104"/>
    </row>
    <row r="52" spans="1:7" x14ac:dyDescent="0.25">
      <c r="A52" s="34"/>
      <c r="B52" s="31"/>
      <c r="C52" s="31"/>
      <c r="D52" s="31"/>
      <c r="E52" s="31"/>
      <c r="F52" s="31"/>
      <c r="G52" s="35"/>
    </row>
    <row r="53" spans="1:7" ht="15.75" thickBot="1" x14ac:dyDescent="0.3">
      <c r="A53" s="36"/>
      <c r="B53" s="37"/>
      <c r="C53" s="37"/>
      <c r="D53" s="37"/>
      <c r="E53" s="37"/>
      <c r="F53" s="37"/>
      <c r="G53" s="38"/>
    </row>
    <row r="54" spans="1:7" x14ac:dyDescent="0.25">
      <c r="A54" s="55" t="s">
        <v>36</v>
      </c>
      <c r="B54" s="40" t="s">
        <v>37</v>
      </c>
      <c r="C54" s="40"/>
      <c r="D54" s="40"/>
      <c r="E54" s="32"/>
      <c r="F54" s="32"/>
      <c r="G54" s="33"/>
    </row>
    <row r="55" spans="1:7" x14ac:dyDescent="0.25">
      <c r="A55" s="34"/>
      <c r="B55" s="31"/>
      <c r="C55" s="31"/>
      <c r="D55" s="31"/>
      <c r="E55" s="31"/>
      <c r="F55" s="31"/>
      <c r="G55" s="35"/>
    </row>
    <row r="56" spans="1:7" ht="15.75" thickBot="1" x14ac:dyDescent="0.3">
      <c r="A56" s="36"/>
      <c r="B56" s="37" t="s">
        <v>81</v>
      </c>
      <c r="C56" s="37"/>
      <c r="D56" s="37"/>
      <c r="E56" s="37"/>
      <c r="F56" s="37"/>
      <c r="G56" s="38"/>
    </row>
    <row r="57" spans="1:7" x14ac:dyDescent="0.25">
      <c r="A57" s="29"/>
      <c r="B57" s="29"/>
      <c r="C57" s="29"/>
      <c r="D57" s="29"/>
      <c r="E57" s="29"/>
      <c r="F57" s="29"/>
      <c r="G57" s="29"/>
    </row>
    <row r="58" spans="1:7" x14ac:dyDescent="0.25">
      <c r="A58" s="29"/>
      <c r="B58" s="29" t="s">
        <v>97</v>
      </c>
      <c r="C58" s="29"/>
      <c r="D58" s="29"/>
      <c r="E58" s="29"/>
      <c r="F58" s="29"/>
      <c r="G58" s="29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>
      <selection activeCell="J5" sqref="J5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12.42578125" customWidth="1"/>
    <col min="5" max="5" width="11.42578125" customWidth="1"/>
    <col min="6" max="6" width="14" customWidth="1"/>
    <col min="7" max="7" width="15.28515625" customWidth="1"/>
  </cols>
  <sheetData>
    <row r="1" spans="1:8" ht="15.75" x14ac:dyDescent="0.25">
      <c r="A1" s="27" t="s">
        <v>98</v>
      </c>
      <c r="B1" s="59"/>
      <c r="C1" s="27"/>
      <c r="D1" s="27"/>
      <c r="E1" s="27"/>
      <c r="F1" s="29"/>
      <c r="G1" s="29"/>
    </row>
    <row r="2" spans="1:8" ht="19.5" customHeight="1" thickBot="1" x14ac:dyDescent="0.3">
      <c r="A2" s="29"/>
      <c r="B2" s="30"/>
      <c r="C2" s="58" t="s">
        <v>89</v>
      </c>
      <c r="E2" s="30"/>
      <c r="F2" s="29"/>
      <c r="G2" s="29"/>
    </row>
    <row r="3" spans="1:8" ht="15" customHeight="1" x14ac:dyDescent="0.25">
      <c r="A3" s="51">
        <v>1</v>
      </c>
      <c r="B3" s="52">
        <v>2</v>
      </c>
      <c r="C3" s="52">
        <v>3</v>
      </c>
      <c r="D3" s="52">
        <v>4</v>
      </c>
      <c r="E3" s="52">
        <v>5</v>
      </c>
      <c r="F3" s="53">
        <v>6</v>
      </c>
      <c r="G3" s="54">
        <v>7</v>
      </c>
      <c r="H3" s="41"/>
    </row>
    <row r="4" spans="1:8" ht="31.5" customHeight="1" x14ac:dyDescent="0.25">
      <c r="A4" s="42"/>
      <c r="B4" s="43"/>
      <c r="C4" s="44" t="s">
        <v>0</v>
      </c>
      <c r="D4" s="45" t="s">
        <v>1</v>
      </c>
      <c r="E4" s="45" t="s">
        <v>2</v>
      </c>
      <c r="F4" s="46" t="s">
        <v>3</v>
      </c>
      <c r="G4" s="47" t="s">
        <v>4</v>
      </c>
      <c r="H4" s="57"/>
    </row>
    <row r="5" spans="1:8" ht="15.75" thickBot="1" x14ac:dyDescent="0.3">
      <c r="A5" s="48" t="s">
        <v>5</v>
      </c>
      <c r="B5" s="49" t="s">
        <v>6</v>
      </c>
      <c r="C5" s="50" t="s">
        <v>7</v>
      </c>
      <c r="D5" s="68">
        <f>+E5+F5+G5</f>
        <v>68203</v>
      </c>
      <c r="E5" s="68">
        <f>+E6+E9+E11+E12+E13+E15+E19+E20+E8</f>
        <v>67703</v>
      </c>
      <c r="F5" s="68">
        <f>+F6+F9+F11+F12+F13+F15+F19+F20+F8</f>
        <v>0</v>
      </c>
      <c r="G5" s="69">
        <f>+G6+G9+G11+G12+G13+G15+G19+G20+G8</f>
        <v>500</v>
      </c>
    </row>
    <row r="6" spans="1:8" x14ac:dyDescent="0.25">
      <c r="A6" s="61" t="s">
        <v>41</v>
      </c>
      <c r="B6" s="1" t="s">
        <v>8</v>
      </c>
      <c r="C6" s="2">
        <v>50</v>
      </c>
      <c r="D6" s="70">
        <v>7000</v>
      </c>
      <c r="E6" s="70">
        <v>6800</v>
      </c>
      <c r="F6" s="71">
        <v>0</v>
      </c>
      <c r="G6" s="72">
        <v>200</v>
      </c>
    </row>
    <row r="7" spans="1:8" ht="15.75" thickBot="1" x14ac:dyDescent="0.3">
      <c r="A7" s="62" t="s">
        <v>42</v>
      </c>
      <c r="B7" s="3" t="s">
        <v>9</v>
      </c>
      <c r="C7" s="4"/>
      <c r="D7" s="73">
        <f t="shared" ref="D7:D39" si="0">+E7+F7+G7</f>
        <v>0</v>
      </c>
      <c r="E7" s="73">
        <v>0</v>
      </c>
      <c r="F7" s="74"/>
      <c r="G7" s="75">
        <v>0</v>
      </c>
    </row>
    <row r="8" spans="1:8" ht="15.75" thickBot="1" x14ac:dyDescent="0.3">
      <c r="A8" s="61" t="s">
        <v>43</v>
      </c>
      <c r="B8" s="1" t="s">
        <v>10</v>
      </c>
      <c r="C8" s="2">
        <v>51</v>
      </c>
      <c r="D8" s="70">
        <v>12000</v>
      </c>
      <c r="E8" s="105">
        <v>11900</v>
      </c>
      <c r="F8" s="71">
        <v>0</v>
      </c>
      <c r="G8" s="72">
        <v>100</v>
      </c>
    </row>
    <row r="9" spans="1:8" ht="15.75" thickBot="1" x14ac:dyDescent="0.3">
      <c r="A9" s="63" t="s">
        <v>52</v>
      </c>
      <c r="B9" s="10" t="s">
        <v>16</v>
      </c>
      <c r="C9" s="14">
        <v>56</v>
      </c>
      <c r="D9" s="76">
        <f t="shared" si="0"/>
        <v>0</v>
      </c>
      <c r="E9" s="77">
        <v>0</v>
      </c>
      <c r="F9" s="76"/>
      <c r="G9" s="78"/>
    </row>
    <row r="10" spans="1:8" ht="15.75" thickBot="1" x14ac:dyDescent="0.3">
      <c r="A10" s="63" t="s">
        <v>53</v>
      </c>
      <c r="B10" s="10" t="s">
        <v>17</v>
      </c>
      <c r="C10" s="11">
        <v>57</v>
      </c>
      <c r="D10" s="77">
        <f t="shared" si="0"/>
        <v>0</v>
      </c>
      <c r="E10" s="77">
        <v>0</v>
      </c>
      <c r="F10" s="76"/>
      <c r="G10" s="78"/>
    </row>
    <row r="11" spans="1:8" ht="15.75" thickBot="1" x14ac:dyDescent="0.3">
      <c r="A11" s="61" t="s">
        <v>44</v>
      </c>
      <c r="B11" s="1" t="s">
        <v>11</v>
      </c>
      <c r="C11" s="2">
        <v>52</v>
      </c>
      <c r="D11" s="115">
        <f>45000-3367</f>
        <v>41633</v>
      </c>
      <c r="E11" s="105">
        <v>41433</v>
      </c>
      <c r="F11" s="71"/>
      <c r="G11" s="72">
        <v>200</v>
      </c>
    </row>
    <row r="12" spans="1:8" ht="15.75" thickBot="1" x14ac:dyDescent="0.3">
      <c r="A12" s="63" t="s">
        <v>45</v>
      </c>
      <c r="B12" s="10" t="s">
        <v>12</v>
      </c>
      <c r="C12" s="11">
        <v>53</v>
      </c>
      <c r="D12" s="79">
        <f t="shared" si="0"/>
        <v>170</v>
      </c>
      <c r="E12" s="110">
        <v>170</v>
      </c>
      <c r="F12" s="76"/>
      <c r="G12" s="78"/>
    </row>
    <row r="13" spans="1:8" x14ac:dyDescent="0.25">
      <c r="A13" s="61" t="s">
        <v>46</v>
      </c>
      <c r="B13" s="1" t="s">
        <v>13</v>
      </c>
      <c r="C13" s="2">
        <v>54</v>
      </c>
      <c r="D13" s="115">
        <v>900</v>
      </c>
      <c r="E13" s="105">
        <v>900</v>
      </c>
      <c r="F13" s="71"/>
      <c r="G13" s="72"/>
    </row>
    <row r="14" spans="1:8" ht="15.75" thickBot="1" x14ac:dyDescent="0.3">
      <c r="A14" s="62" t="s">
        <v>76</v>
      </c>
      <c r="B14" s="67" t="s">
        <v>75</v>
      </c>
      <c r="C14" s="12"/>
      <c r="D14" s="116">
        <f t="shared" si="0"/>
        <v>0</v>
      </c>
      <c r="E14" s="73"/>
      <c r="F14" s="74"/>
      <c r="G14" s="75"/>
    </row>
    <row r="15" spans="1:8" ht="28.5" x14ac:dyDescent="0.25">
      <c r="A15" s="61" t="s">
        <v>47</v>
      </c>
      <c r="B15" s="13" t="s">
        <v>14</v>
      </c>
      <c r="C15" s="2">
        <v>55</v>
      </c>
      <c r="D15" s="115">
        <f t="shared" si="0"/>
        <v>6500</v>
      </c>
      <c r="E15" s="105">
        <f>+[2]List1!$B$44</f>
        <v>6500</v>
      </c>
      <c r="F15" s="71">
        <f>+F16+F17+F18</f>
        <v>0</v>
      </c>
      <c r="G15" s="72">
        <f>+G16+G17+G18</f>
        <v>0</v>
      </c>
    </row>
    <row r="16" spans="1:8" x14ac:dyDescent="0.25">
      <c r="A16" s="64" t="s">
        <v>48</v>
      </c>
      <c r="B16" s="5" t="s">
        <v>49</v>
      </c>
      <c r="C16" s="6"/>
      <c r="D16" s="80">
        <f t="shared" si="0"/>
        <v>6500</v>
      </c>
      <c r="E16" s="81">
        <v>6500</v>
      </c>
      <c r="F16" s="80"/>
      <c r="G16" s="82"/>
    </row>
    <row r="17" spans="1:7" x14ac:dyDescent="0.25">
      <c r="A17" s="64" t="s">
        <v>50</v>
      </c>
      <c r="B17" s="5" t="s">
        <v>38</v>
      </c>
      <c r="C17" s="6"/>
      <c r="D17" s="80">
        <f t="shared" si="0"/>
        <v>0</v>
      </c>
      <c r="E17" s="81">
        <v>0</v>
      </c>
      <c r="F17" s="80"/>
      <c r="G17" s="82"/>
    </row>
    <row r="18" spans="1:7" ht="15.75" thickBot="1" x14ac:dyDescent="0.3">
      <c r="A18" s="64" t="s">
        <v>51</v>
      </c>
      <c r="B18" s="7" t="s">
        <v>15</v>
      </c>
      <c r="C18" s="9"/>
      <c r="D18" s="74">
        <f t="shared" si="0"/>
        <v>0</v>
      </c>
      <c r="E18" s="73">
        <v>0</v>
      </c>
      <c r="F18" s="74"/>
      <c r="G18" s="75">
        <v>0</v>
      </c>
    </row>
    <row r="19" spans="1:7" ht="15.75" thickBot="1" x14ac:dyDescent="0.3">
      <c r="A19" s="63" t="s">
        <v>54</v>
      </c>
      <c r="B19" s="10" t="s">
        <v>18</v>
      </c>
      <c r="C19" s="11">
        <v>58</v>
      </c>
      <c r="D19" s="77">
        <f t="shared" si="0"/>
        <v>0</v>
      </c>
      <c r="E19" s="77">
        <v>0</v>
      </c>
      <c r="F19" s="76"/>
      <c r="G19" s="78"/>
    </row>
    <row r="20" spans="1:7" ht="15.75" thickBot="1" x14ac:dyDescent="0.3">
      <c r="A20" s="63" t="s">
        <v>55</v>
      </c>
      <c r="B20" s="10" t="s">
        <v>19</v>
      </c>
      <c r="C20" s="11">
        <v>59</v>
      </c>
      <c r="D20" s="77">
        <f t="shared" si="0"/>
        <v>0</v>
      </c>
      <c r="E20" s="77">
        <v>0</v>
      </c>
      <c r="F20" s="76">
        <v>0</v>
      </c>
      <c r="G20" s="78">
        <v>0</v>
      </c>
    </row>
    <row r="21" spans="1:7" ht="15.75" thickBot="1" x14ac:dyDescent="0.3">
      <c r="A21" s="15" t="s">
        <v>20</v>
      </c>
      <c r="B21" s="16" t="s">
        <v>21</v>
      </c>
      <c r="C21" s="17" t="s">
        <v>7</v>
      </c>
      <c r="D21" s="83">
        <f t="shared" si="0"/>
        <v>68203</v>
      </c>
      <c r="E21" s="83">
        <f>+E22+E26+E27+E31+E38</f>
        <v>67703</v>
      </c>
      <c r="F21" s="84">
        <f>+F22+F26+F27+F31+F38</f>
        <v>0</v>
      </c>
      <c r="G21" s="85">
        <f>+G22+G26+G27+G31+G38</f>
        <v>500</v>
      </c>
    </row>
    <row r="22" spans="1:7" x14ac:dyDescent="0.25">
      <c r="A22" s="61" t="s">
        <v>56</v>
      </c>
      <c r="B22" s="13" t="s">
        <v>31</v>
      </c>
      <c r="C22" s="2">
        <v>69</v>
      </c>
      <c r="D22" s="86">
        <f>+E22+F22+G22</f>
        <v>59703</v>
      </c>
      <c r="E22" s="86">
        <f>+E23+E24+E25</f>
        <v>59703</v>
      </c>
      <c r="F22" s="71">
        <f>+F23+F24+F25</f>
        <v>0</v>
      </c>
      <c r="G22" s="72">
        <f>+G23+G24+G25</f>
        <v>0</v>
      </c>
    </row>
    <row r="23" spans="1:7" x14ac:dyDescent="0.25">
      <c r="A23" s="64" t="s">
        <v>57</v>
      </c>
      <c r="B23" s="8" t="s">
        <v>39</v>
      </c>
      <c r="C23" s="21"/>
      <c r="D23" s="106">
        <v>36226</v>
      </c>
      <c r="E23" s="106">
        <f>+D23</f>
        <v>36226</v>
      </c>
      <c r="F23" s="80"/>
      <c r="G23" s="82"/>
    </row>
    <row r="24" spans="1:7" x14ac:dyDescent="0.25">
      <c r="A24" s="64" t="s">
        <v>58</v>
      </c>
      <c r="B24" s="8" t="s">
        <v>40</v>
      </c>
      <c r="C24" s="21"/>
      <c r="D24" s="106">
        <v>23477</v>
      </c>
      <c r="E24" s="106">
        <f>+D24</f>
        <v>23477</v>
      </c>
      <c r="F24" s="80"/>
      <c r="G24" s="82"/>
    </row>
    <row r="25" spans="1:7" ht="15.75" thickBot="1" x14ac:dyDescent="0.3">
      <c r="A25" s="62" t="s">
        <v>77</v>
      </c>
      <c r="B25" s="22" t="s">
        <v>15</v>
      </c>
      <c r="C25" s="4"/>
      <c r="D25" s="88">
        <f t="shared" si="0"/>
        <v>0</v>
      </c>
      <c r="E25" s="88">
        <v>0</v>
      </c>
      <c r="F25" s="74"/>
      <c r="G25" s="75"/>
    </row>
    <row r="26" spans="1:7" ht="15.75" thickBot="1" x14ac:dyDescent="0.3">
      <c r="A26" s="63" t="s">
        <v>59</v>
      </c>
      <c r="B26" s="23" t="s">
        <v>30</v>
      </c>
      <c r="C26" s="11">
        <v>68</v>
      </c>
      <c r="D26" s="89">
        <f t="shared" si="0"/>
        <v>0</v>
      </c>
      <c r="E26" s="89">
        <v>0</v>
      </c>
      <c r="F26" s="76"/>
      <c r="G26" s="78"/>
    </row>
    <row r="27" spans="1:7" x14ac:dyDescent="0.25">
      <c r="A27" s="66" t="s">
        <v>60</v>
      </c>
      <c r="B27" s="65" t="s">
        <v>22</v>
      </c>
      <c r="C27" s="60">
        <v>60</v>
      </c>
      <c r="D27" s="107">
        <v>1500</v>
      </c>
      <c r="E27" s="90">
        <v>1000</v>
      </c>
      <c r="F27" s="91">
        <f>+F28+F29+F30</f>
        <v>0</v>
      </c>
      <c r="G27" s="92">
        <v>500</v>
      </c>
    </row>
    <row r="28" spans="1:7" x14ac:dyDescent="0.25">
      <c r="A28" s="64" t="s">
        <v>69</v>
      </c>
      <c r="B28" s="8" t="s">
        <v>23</v>
      </c>
      <c r="C28" s="6"/>
      <c r="D28" s="80">
        <v>0</v>
      </c>
      <c r="E28" s="81">
        <v>0</v>
      </c>
      <c r="F28" s="80"/>
      <c r="G28" s="82"/>
    </row>
    <row r="29" spans="1:7" x14ac:dyDescent="0.25">
      <c r="A29" s="64" t="s">
        <v>70</v>
      </c>
      <c r="B29" s="18" t="s">
        <v>24</v>
      </c>
      <c r="C29" s="6"/>
      <c r="D29" s="111">
        <f>+D27</f>
        <v>1500</v>
      </c>
      <c r="E29" s="81">
        <v>1000</v>
      </c>
      <c r="F29" s="80"/>
      <c r="G29" s="82">
        <v>500</v>
      </c>
    </row>
    <row r="30" spans="1:7" ht="15.75" thickBot="1" x14ac:dyDescent="0.3">
      <c r="A30" s="64" t="s">
        <v>71</v>
      </c>
      <c r="B30" s="7" t="s">
        <v>25</v>
      </c>
      <c r="C30" s="9"/>
      <c r="D30" s="74">
        <f t="shared" si="0"/>
        <v>0</v>
      </c>
      <c r="E30" s="73">
        <v>0</v>
      </c>
      <c r="F30" s="74"/>
      <c r="G30" s="75"/>
    </row>
    <row r="31" spans="1:7" x14ac:dyDescent="0.25">
      <c r="A31" s="61" t="s">
        <v>61</v>
      </c>
      <c r="B31" s="1" t="s">
        <v>26</v>
      </c>
      <c r="C31" s="19">
        <v>64</v>
      </c>
      <c r="D31" s="71">
        <f t="shared" si="0"/>
        <v>7000</v>
      </c>
      <c r="E31" s="70">
        <f>+E32+E33+E34+E35+E36+E37</f>
        <v>7000</v>
      </c>
      <c r="F31" s="71">
        <f>+F32+F33+F34+F35+F36+F37</f>
        <v>0</v>
      </c>
      <c r="G31" s="72">
        <f>+G32+G33+G34+G35+G36+G37</f>
        <v>0</v>
      </c>
    </row>
    <row r="32" spans="1:7" x14ac:dyDescent="0.25">
      <c r="A32" s="64" t="s">
        <v>62</v>
      </c>
      <c r="B32" s="20" t="s">
        <v>27</v>
      </c>
      <c r="C32" s="21"/>
      <c r="D32" s="80">
        <f t="shared" si="0"/>
        <v>0</v>
      </c>
      <c r="E32" s="81">
        <v>0</v>
      </c>
      <c r="F32" s="80"/>
      <c r="G32" s="82"/>
    </row>
    <row r="33" spans="1:7" x14ac:dyDescent="0.25">
      <c r="A33" s="64" t="s">
        <v>63</v>
      </c>
      <c r="B33" s="8" t="s">
        <v>72</v>
      </c>
      <c r="C33" s="21"/>
      <c r="D33" s="80">
        <f t="shared" si="0"/>
        <v>0</v>
      </c>
      <c r="E33" s="81">
        <v>0</v>
      </c>
      <c r="F33" s="80"/>
      <c r="G33" s="82"/>
    </row>
    <row r="34" spans="1:7" x14ac:dyDescent="0.25">
      <c r="A34" s="64" t="s">
        <v>64</v>
      </c>
      <c r="B34" s="8" t="s">
        <v>73</v>
      </c>
      <c r="C34" s="21"/>
      <c r="D34" s="80">
        <f t="shared" si="0"/>
        <v>0</v>
      </c>
      <c r="E34" s="81">
        <v>0</v>
      </c>
      <c r="F34" s="80"/>
      <c r="G34" s="82"/>
    </row>
    <row r="35" spans="1:7" x14ac:dyDescent="0.25">
      <c r="A35" s="64" t="s">
        <v>65</v>
      </c>
      <c r="B35" s="8" t="s">
        <v>74</v>
      </c>
      <c r="C35" s="21"/>
      <c r="D35" s="80">
        <f t="shared" si="0"/>
        <v>0</v>
      </c>
      <c r="E35" s="81">
        <v>0</v>
      </c>
      <c r="F35" s="80"/>
      <c r="G35" s="82"/>
    </row>
    <row r="36" spans="1:7" x14ac:dyDescent="0.25">
      <c r="A36" s="64" t="s">
        <v>66</v>
      </c>
      <c r="B36" s="8" t="s">
        <v>28</v>
      </c>
      <c r="C36" s="21"/>
      <c r="D36" s="80">
        <f t="shared" si="0"/>
        <v>0</v>
      </c>
      <c r="E36" s="81">
        <v>0</v>
      </c>
      <c r="F36" s="80"/>
      <c r="G36" s="82"/>
    </row>
    <row r="37" spans="1:7" ht="15.75" thickBot="1" x14ac:dyDescent="0.3">
      <c r="A37" s="64" t="s">
        <v>67</v>
      </c>
      <c r="B37" s="22" t="s">
        <v>15</v>
      </c>
      <c r="C37" s="4"/>
      <c r="D37" s="108">
        <v>7000</v>
      </c>
      <c r="E37" s="73">
        <v>7000</v>
      </c>
      <c r="F37" s="74"/>
      <c r="G37" s="75"/>
    </row>
    <row r="38" spans="1:7" ht="15.75" thickBot="1" x14ac:dyDescent="0.3">
      <c r="A38" s="63" t="s">
        <v>68</v>
      </c>
      <c r="B38" s="23" t="s">
        <v>29</v>
      </c>
      <c r="C38" s="11">
        <v>65</v>
      </c>
      <c r="D38" s="93">
        <f t="shared" si="0"/>
        <v>0</v>
      </c>
      <c r="E38" s="77">
        <v>0</v>
      </c>
      <c r="F38" s="76"/>
      <c r="G38" s="78"/>
    </row>
    <row r="39" spans="1:7" ht="15.75" thickBot="1" x14ac:dyDescent="0.3">
      <c r="A39" s="24" t="s">
        <v>32</v>
      </c>
      <c r="B39" s="25" t="s">
        <v>33</v>
      </c>
      <c r="C39" s="26" t="s">
        <v>7</v>
      </c>
      <c r="D39" s="94">
        <f t="shared" si="0"/>
        <v>0</v>
      </c>
      <c r="E39" s="94">
        <f>+E21-E5</f>
        <v>0</v>
      </c>
      <c r="F39" s="94">
        <f>+F21-F5</f>
        <v>0</v>
      </c>
      <c r="G39" s="95">
        <f>+G21-G5</f>
        <v>0</v>
      </c>
    </row>
    <row r="40" spans="1:7" ht="6.75" customHeight="1" thickBot="1" x14ac:dyDescent="0.3">
      <c r="A40" s="28"/>
      <c r="B40" s="28"/>
      <c r="C40" s="28"/>
      <c r="D40" s="28"/>
      <c r="E40" s="28"/>
      <c r="F40" s="28"/>
      <c r="G40" s="28"/>
    </row>
    <row r="41" spans="1:7" x14ac:dyDescent="0.25">
      <c r="A41" s="56" t="s">
        <v>34</v>
      </c>
      <c r="B41" s="39" t="s">
        <v>35</v>
      </c>
      <c r="C41" s="40"/>
      <c r="D41" s="40"/>
      <c r="E41" s="40"/>
      <c r="F41" s="40"/>
      <c r="G41" s="33"/>
    </row>
    <row r="42" spans="1:7" x14ac:dyDescent="0.25">
      <c r="A42" s="96" t="s">
        <v>99</v>
      </c>
      <c r="B42" s="97"/>
      <c r="C42" s="98"/>
      <c r="D42" s="98"/>
      <c r="E42" s="98"/>
      <c r="F42" s="98"/>
      <c r="G42" s="99"/>
    </row>
    <row r="43" spans="1:7" x14ac:dyDescent="0.25">
      <c r="A43" s="96" t="s">
        <v>90</v>
      </c>
      <c r="B43" s="97"/>
      <c r="C43" s="98"/>
      <c r="D43" s="98"/>
      <c r="E43" s="98"/>
      <c r="F43" s="98"/>
      <c r="G43" s="99"/>
    </row>
    <row r="44" spans="1:7" x14ac:dyDescent="0.25">
      <c r="A44" s="96" t="s">
        <v>100</v>
      </c>
      <c r="B44" s="97"/>
      <c r="C44" s="98"/>
      <c r="D44" s="98"/>
      <c r="E44" s="98"/>
      <c r="F44" s="98"/>
      <c r="G44" s="35"/>
    </row>
    <row r="45" spans="1:7" x14ac:dyDescent="0.25">
      <c r="A45" s="96" t="s">
        <v>101</v>
      </c>
      <c r="B45" s="97"/>
      <c r="C45" s="98"/>
      <c r="D45" s="98"/>
      <c r="E45" s="98"/>
      <c r="F45" s="98"/>
      <c r="G45" s="35"/>
    </row>
    <row r="46" spans="1:7" x14ac:dyDescent="0.25">
      <c r="A46" s="96" t="s">
        <v>80</v>
      </c>
      <c r="B46" s="97"/>
      <c r="C46" s="98"/>
      <c r="D46" s="98"/>
      <c r="E46" s="98"/>
      <c r="F46" s="98"/>
      <c r="G46" s="35"/>
    </row>
    <row r="47" spans="1:7" x14ac:dyDescent="0.25">
      <c r="A47" s="96" t="s">
        <v>102</v>
      </c>
      <c r="B47" s="97"/>
      <c r="C47" s="98"/>
      <c r="D47" s="98"/>
      <c r="E47" s="98"/>
      <c r="F47" s="98"/>
      <c r="G47" s="35"/>
    </row>
    <row r="48" spans="1:7" x14ac:dyDescent="0.25">
      <c r="A48" s="96" t="s">
        <v>79</v>
      </c>
      <c r="B48" s="97"/>
      <c r="C48" s="98"/>
      <c r="D48" s="98"/>
      <c r="E48" s="98"/>
      <c r="F48" s="98"/>
      <c r="G48" s="35"/>
    </row>
    <row r="49" spans="1:7" x14ac:dyDescent="0.25">
      <c r="A49" s="96" t="s">
        <v>78</v>
      </c>
      <c r="B49" s="97"/>
      <c r="C49" s="98"/>
      <c r="D49" s="98"/>
      <c r="E49" s="98"/>
      <c r="F49" s="98"/>
      <c r="G49" s="35"/>
    </row>
    <row r="50" spans="1:7" x14ac:dyDescent="0.25">
      <c r="A50" s="101" t="s">
        <v>82</v>
      </c>
      <c r="B50" s="98"/>
      <c r="C50" s="98"/>
      <c r="D50" s="98"/>
      <c r="E50" s="98"/>
      <c r="F50" s="98"/>
      <c r="G50" s="102"/>
    </row>
    <row r="51" spans="1:7" ht="15.75" thickBot="1" x14ac:dyDescent="0.3">
      <c r="A51" s="103" t="s">
        <v>83</v>
      </c>
      <c r="B51" s="100"/>
      <c r="C51" s="100"/>
      <c r="D51" s="100"/>
      <c r="E51" s="100"/>
      <c r="F51" s="100"/>
      <c r="G51" s="104"/>
    </row>
    <row r="52" spans="1:7" x14ac:dyDescent="0.25">
      <c r="A52" s="34"/>
      <c r="B52" s="31"/>
      <c r="C52" s="31"/>
      <c r="D52" s="31"/>
      <c r="E52" s="31"/>
      <c r="F52" s="31"/>
      <c r="G52" s="35"/>
    </row>
    <row r="53" spans="1:7" ht="15.75" thickBot="1" x14ac:dyDescent="0.3">
      <c r="A53" s="36"/>
      <c r="B53" s="37"/>
      <c r="C53" s="37"/>
      <c r="D53" s="37"/>
      <c r="E53" s="37"/>
      <c r="F53" s="37"/>
      <c r="G53" s="38"/>
    </row>
    <row r="54" spans="1:7" x14ac:dyDescent="0.25">
      <c r="A54" s="55" t="s">
        <v>36</v>
      </c>
      <c r="B54" s="40" t="s">
        <v>37</v>
      </c>
      <c r="C54" s="40"/>
      <c r="D54" s="40"/>
      <c r="E54" s="32"/>
      <c r="F54" s="32"/>
      <c r="G54" s="33"/>
    </row>
    <row r="55" spans="1:7" x14ac:dyDescent="0.25">
      <c r="A55" s="34"/>
      <c r="B55" s="31"/>
      <c r="C55" s="31"/>
      <c r="D55" s="31"/>
      <c r="E55" s="31"/>
      <c r="F55" s="31"/>
      <c r="G55" s="35"/>
    </row>
    <row r="56" spans="1:7" ht="15.75" thickBot="1" x14ac:dyDescent="0.3">
      <c r="A56" s="36"/>
      <c r="B56" s="37" t="s">
        <v>81</v>
      </c>
      <c r="C56" s="37"/>
      <c r="D56" s="37"/>
      <c r="E56" s="37"/>
      <c r="F56" s="37"/>
      <c r="G56" s="38"/>
    </row>
    <row r="57" spans="1:7" x14ac:dyDescent="0.25">
      <c r="A57" s="29"/>
      <c r="B57" s="29"/>
      <c r="C57" s="29"/>
      <c r="D57" s="29"/>
      <c r="E57" s="29"/>
      <c r="F57" s="29"/>
      <c r="G57" s="29"/>
    </row>
    <row r="58" spans="1:7" x14ac:dyDescent="0.25">
      <c r="A58" s="29"/>
      <c r="B58" s="29" t="s">
        <v>97</v>
      </c>
      <c r="C58" s="29"/>
      <c r="D58" s="29"/>
      <c r="E58" s="29"/>
      <c r="F58" s="29"/>
      <c r="G58" s="29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Uživatel systému Windows</cp:lastModifiedBy>
  <cp:lastPrinted>2022-04-25T06:54:17Z</cp:lastPrinted>
  <dcterms:created xsi:type="dcterms:W3CDTF">2017-03-08T08:59:17Z</dcterms:created>
  <dcterms:modified xsi:type="dcterms:W3CDTF">2022-11-23T10:24:05Z</dcterms:modified>
</cp:coreProperties>
</file>